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120" yWindow="105" windowWidth="14955" windowHeight="7095"/>
  </bookViews>
  <sheets>
    <sheet name="収入の部（入力用）" sheetId="1" r:id="rId1"/>
    <sheet name="支出の部（入力用）" sheetId="2" r:id="rId2"/>
    <sheet name="収入の部（記入例）" sheetId="5" r:id="rId3"/>
    <sheet name="支出の部（記入例）" sheetId="3" r:id="rId4"/>
  </sheets>
  <definedNames>
    <definedName name="_xlnm.Print_Area" localSheetId="3">'支出の部（記入例）'!$A$1:$M$48</definedName>
    <definedName name="_xlnm.Print_Area" localSheetId="1">'支出の部（入力用）'!$A$1:$M$48</definedName>
    <definedName name="_xlnm.Print_Area" localSheetId="2">'収入の部（記入例）'!$A$1:$AD$39</definedName>
    <definedName name="_xlnm.Print_Area" localSheetId="0">'収入の部（入力用）'!$A$1:$AD$39</definedName>
  </definedNames>
  <calcPr calcId="162913"/>
</workbook>
</file>

<file path=xl/calcChain.xml><?xml version="1.0" encoding="utf-8"?>
<calcChain xmlns="http://schemas.openxmlformats.org/spreadsheetml/2006/main">
  <c r="D39" i="2" l="1"/>
  <c r="D38" i="2"/>
  <c r="D37" i="2"/>
  <c r="D36" i="2"/>
  <c r="D35" i="2"/>
  <c r="D33" i="2"/>
  <c r="D32" i="2"/>
  <c r="D30" i="2"/>
  <c r="D28" i="2"/>
  <c r="D26" i="2"/>
  <c r="D22" i="2"/>
  <c r="D20" i="2"/>
  <c r="D18" i="2"/>
  <c r="D17" i="2"/>
  <c r="D15" i="2"/>
  <c r="D13" i="2"/>
  <c r="D11" i="2"/>
  <c r="D9" i="2"/>
  <c r="D7" i="2"/>
  <c r="D5" i="2"/>
  <c r="D3" i="2"/>
  <c r="C15" i="1"/>
  <c r="C14" i="1"/>
  <c r="C9" i="1"/>
  <c r="AA25" i="5"/>
  <c r="I25" i="5"/>
  <c r="D24" i="5"/>
  <c r="AB24" i="5"/>
  <c r="C24" i="5"/>
  <c r="D3" i="3"/>
  <c r="D5" i="3"/>
  <c r="D7" i="3"/>
  <c r="D9" i="3"/>
  <c r="D11" i="3"/>
  <c r="D13" i="3"/>
  <c r="D17" i="3"/>
  <c r="D15" i="3"/>
  <c r="D18" i="3"/>
  <c r="D20" i="3"/>
  <c r="D32" i="3"/>
  <c r="D22" i="3"/>
  <c r="D24" i="3"/>
  <c r="D26" i="3"/>
  <c r="D28" i="3"/>
  <c r="D30" i="3"/>
  <c r="C9" i="5"/>
  <c r="AH12" i="5"/>
  <c r="C14" i="5"/>
  <c r="C15" i="5"/>
  <c r="C16" i="5"/>
  <c r="C18" i="5"/>
  <c r="C20" i="5"/>
  <c r="C22" i="5"/>
  <c r="C27" i="5"/>
  <c r="C29" i="5"/>
  <c r="C31" i="5"/>
  <c r="C33" i="5"/>
  <c r="C35" i="5"/>
  <c r="C37" i="5"/>
  <c r="D35" i="3"/>
  <c r="D39" i="3"/>
  <c r="D36" i="3"/>
  <c r="D37" i="3"/>
  <c r="D38" i="3"/>
  <c r="D40" i="3"/>
  <c r="D41" i="3"/>
  <c r="D47" i="3"/>
  <c r="D42" i="3"/>
  <c r="D43" i="3"/>
  <c r="D44" i="3"/>
  <c r="D45" i="3"/>
  <c r="D46" i="3"/>
  <c r="D46" i="2"/>
  <c r="D45" i="2"/>
  <c r="D44" i="2"/>
  <c r="D43" i="2"/>
  <c r="D42" i="2"/>
  <c r="D41" i="2"/>
  <c r="D40" i="2"/>
  <c r="D47" i="2"/>
  <c r="D24" i="2"/>
  <c r="AH12" i="1"/>
  <c r="C16" i="1"/>
  <c r="C18" i="1"/>
  <c r="C20" i="1"/>
  <c r="C22" i="1"/>
  <c r="D24" i="1"/>
  <c r="AB24" i="1"/>
  <c r="C24" i="1"/>
  <c r="AA25" i="1"/>
  <c r="I25" i="1"/>
  <c r="C27" i="1"/>
  <c r="C29" i="1"/>
  <c r="C31" i="1"/>
  <c r="C33" i="1"/>
  <c r="C35" i="1"/>
  <c r="C37" i="1"/>
  <c r="N13" i="1"/>
  <c r="AH13" i="1"/>
  <c r="C11" i="1"/>
  <c r="C39" i="1"/>
  <c r="D48" i="2"/>
  <c r="D33" i="3"/>
  <c r="N13" i="5"/>
  <c r="AH13" i="5"/>
  <c r="C11" i="5"/>
  <c r="C39" i="5"/>
  <c r="D48" i="3"/>
</calcChain>
</file>

<file path=xl/comments1.xml><?xml version="1.0" encoding="utf-8"?>
<comments xmlns="http://schemas.openxmlformats.org/spreadsheetml/2006/main">
  <authors>
    <author>作成者</author>
  </authors>
  <commentList>
    <comment ref="C9" authorId="0" shapeId="0">
      <text>
        <r>
          <rPr>
            <sz val="9"/>
            <color indexed="81"/>
            <rFont val="ＭＳ Ｐゴシック"/>
            <family val="3"/>
            <charset val="128"/>
          </rPr>
          <t>「摘要」欄の「会費」と「会費会員数」を入力すれば、自動計算されます。</t>
        </r>
      </text>
    </comment>
    <comment ref="D9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会費を入力してください
</t>
        </r>
      </text>
    </comment>
    <comment ref="I9" authorId="0" shapeId="0">
      <text>
        <r>
          <rPr>
            <sz val="9"/>
            <color indexed="81"/>
            <rFont val="ＭＳ Ｐゴシック"/>
            <family val="3"/>
            <charset val="128"/>
          </rPr>
          <t>会費会員数を入力してください。</t>
        </r>
      </text>
    </comment>
    <comment ref="C11" authorId="0" shapeId="0">
      <text>
        <r>
          <rPr>
            <sz val="9"/>
            <color indexed="81"/>
            <rFont val="ＭＳ Ｐゴシック"/>
            <family val="3"/>
            <charset val="128"/>
          </rPr>
          <t>「摘要」欄のA・Bの空欄をそれぞれ入力すれば、自動計算されます。</t>
        </r>
      </text>
    </comment>
    <comment ref="N12" authorId="0" shapeId="0">
      <text>
        <r>
          <rPr>
            <sz val="9"/>
            <color indexed="81"/>
            <rFont val="ＭＳ Ｐゴシック"/>
            <family val="3"/>
            <charset val="128"/>
          </rPr>
          <t>加入世帯数（会費会員＋減免会員）を入力してください。</t>
        </r>
      </text>
    </comment>
    <comment ref="N13" authorId="0" shapeId="0">
      <text>
        <r>
          <rPr>
            <sz val="9"/>
            <color indexed="81"/>
            <rFont val="ＭＳ Ｐゴシック"/>
            <family val="3"/>
            <charset val="128"/>
          </rPr>
          <t>支出の部の③「補助対象予定経費」が自動入力されます。</t>
        </r>
      </text>
    </comment>
    <comment ref="C14" authorId="0" shapeId="0">
      <text>
        <r>
          <rPr>
            <sz val="9"/>
            <color indexed="81"/>
            <rFont val="ＭＳ Ｐゴシック"/>
            <family val="3"/>
            <charset val="128"/>
          </rPr>
          <t>「摘要」欄に防犯灯数を入力すれば、自動計算されます。</t>
        </r>
      </text>
    </comment>
    <comment ref="G14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防犯灯数を入力してください。
</t>
        </r>
      </text>
    </comment>
    <comment ref="C15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「摘要」欄に入力すれば、自動計算されます。
（以下、同様）
</t>
        </r>
      </text>
    </comment>
    <comment ref="B16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上記以外の補助金収入がある場合は、「項目」と「予算額」「摘要」欄に入力してください。
</t>
        </r>
      </text>
    </comment>
    <comment ref="D16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補助金の内容、算出基礎等を記入してください。
（以下、同様）
</t>
        </r>
      </text>
    </comment>
    <comment ref="U24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配布部数を入力してください。
</t>
        </r>
      </text>
    </comment>
    <comment ref="U25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配布部数を入力してください。
</t>
        </r>
      </text>
    </comment>
    <comment ref="D27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費目を入力してください。
（以下、同様）
</t>
        </r>
      </text>
    </comment>
    <comment ref="I27" authorId="0" shapeId="0">
      <text>
        <r>
          <rPr>
            <sz val="9"/>
            <color indexed="81"/>
            <rFont val="ＭＳ Ｐゴシック"/>
            <family val="3"/>
            <charset val="128"/>
          </rPr>
          <t>金額を入力してください。
（以下、同様）</t>
        </r>
      </text>
    </comment>
    <comment ref="C39" authorId="0" shapeId="0">
      <text>
        <r>
          <rPr>
            <sz val="9"/>
            <color indexed="81"/>
            <rFont val="ＭＳ Ｐゴシック"/>
            <family val="3"/>
            <charset val="128"/>
          </rPr>
          <t>自動計算されます。</t>
        </r>
      </text>
    </comment>
  </commentList>
</comments>
</file>

<file path=xl/comments2.xml><?xml version="1.0" encoding="utf-8"?>
<comments xmlns="http://schemas.openxmlformats.org/spreadsheetml/2006/main">
  <authors>
    <author>作成者</author>
  </authors>
  <commentList>
    <comment ref="D3" authorId="0" shapeId="0">
      <text>
        <r>
          <rPr>
            <sz val="9"/>
            <color indexed="81"/>
            <rFont val="ＭＳ Ｐゴシック"/>
            <family val="3"/>
            <charset val="128"/>
          </rPr>
          <t>「摘要」欄に費目・金額を入力すれば、自動計算されます。
「摘要」欄に6項目以上入力される場合は、新たに行を挿入してください。その場合、新たに挿入した行は、「予算額」欄の自動計算に反映されませんので、計算式を変更していただく（会議費の場合「F3+・・・+L4」の後「+列行+・・・」を追加してください）か、「予算額」欄に直接数字を入力してください。
（以下、同様）</t>
        </r>
      </text>
    </comment>
    <comment ref="E3" authorId="0" shapeId="0">
      <text>
        <r>
          <rPr>
            <sz val="9"/>
            <color indexed="81"/>
            <rFont val="ＭＳ Ｐゴシック"/>
            <family val="3"/>
            <charset val="128"/>
          </rPr>
          <t>費目を入力してください。
（以下、同様）</t>
        </r>
      </text>
    </comment>
    <comment ref="F3" authorId="0" shapeId="0">
      <text>
        <r>
          <rPr>
            <sz val="9"/>
            <color indexed="81"/>
            <rFont val="ＭＳ Ｐゴシック"/>
            <family val="3"/>
            <charset val="128"/>
          </rPr>
          <t>金額を入力してください。
（以下、同様）</t>
        </r>
      </text>
    </comment>
    <comment ref="D17" authorId="0" shapeId="0">
      <text>
        <r>
          <rPr>
            <sz val="9"/>
            <color indexed="81"/>
            <rFont val="ＭＳ Ｐゴシック"/>
            <family val="3"/>
            <charset val="128"/>
          </rPr>
          <t>自動計算されます。</t>
        </r>
      </text>
    </comment>
    <comment ref="D32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自動計算されます。
</t>
        </r>
      </text>
    </comment>
    <comment ref="D33" authorId="0" shapeId="0">
      <text>
        <r>
          <rPr>
            <sz val="9"/>
            <color indexed="81"/>
            <rFont val="ＭＳ Ｐゴシック"/>
            <family val="3"/>
            <charset val="128"/>
          </rPr>
          <t>自動計算され、「収入の部」の「地域活動推進費」欄に反映されます。</t>
        </r>
      </text>
    </comment>
    <comment ref="D39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自動計算されます。
</t>
        </r>
      </text>
    </comment>
    <comment ref="D47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自動計算されます。
</t>
        </r>
      </text>
    </comment>
    <comment ref="D48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自動計算されます。
</t>
        </r>
      </text>
    </comment>
  </commentList>
</comments>
</file>

<file path=xl/comments3.xml><?xml version="1.0" encoding="utf-8"?>
<comments xmlns="http://schemas.openxmlformats.org/spreadsheetml/2006/main">
  <authors>
    <author>作成者</author>
  </authors>
  <commentList>
    <comment ref="C9" authorId="0" shapeId="0">
      <text>
        <r>
          <rPr>
            <sz val="9"/>
            <color indexed="81"/>
            <rFont val="ＭＳ Ｐゴシック"/>
            <family val="3"/>
            <charset val="128"/>
          </rPr>
          <t>「摘要」欄の「会費」と「会費会員数」を入力すれば、自動計算されます。</t>
        </r>
      </text>
    </comment>
    <comment ref="D9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会費を入力してください
</t>
        </r>
      </text>
    </comment>
    <comment ref="I9" authorId="0" shapeId="0">
      <text>
        <r>
          <rPr>
            <sz val="9"/>
            <color indexed="81"/>
            <rFont val="ＭＳ Ｐゴシック"/>
            <family val="3"/>
            <charset val="128"/>
          </rPr>
          <t>会費会員数を入力してください。</t>
        </r>
      </text>
    </comment>
    <comment ref="C11" authorId="0" shapeId="0">
      <text>
        <r>
          <rPr>
            <sz val="9"/>
            <color indexed="81"/>
            <rFont val="ＭＳ Ｐゴシック"/>
            <family val="3"/>
            <charset val="128"/>
          </rPr>
          <t>「摘要」欄のA・Bの空欄をそれぞれ入力すれば、自動計算されます。</t>
        </r>
      </text>
    </comment>
    <comment ref="N12" authorId="0" shapeId="0">
      <text>
        <r>
          <rPr>
            <sz val="9"/>
            <color indexed="81"/>
            <rFont val="ＭＳ Ｐゴシック"/>
            <family val="3"/>
            <charset val="128"/>
          </rPr>
          <t>加入世帯数（会費会員＋減免会員）を入力してください。</t>
        </r>
      </text>
    </comment>
    <comment ref="N13" authorId="0" shapeId="0">
      <text>
        <r>
          <rPr>
            <sz val="9"/>
            <color indexed="81"/>
            <rFont val="ＭＳ Ｐゴシック"/>
            <family val="3"/>
            <charset val="128"/>
          </rPr>
          <t>支出の部の③「補助対象予定経費」が自動入力されます。</t>
        </r>
      </text>
    </comment>
    <comment ref="C14" authorId="0" shapeId="0">
      <text>
        <r>
          <rPr>
            <sz val="9"/>
            <color indexed="81"/>
            <rFont val="ＭＳ Ｐゴシック"/>
            <family val="3"/>
            <charset val="128"/>
          </rPr>
          <t>「摘要」欄に防犯灯数を入力すれば、自動計算されます。</t>
        </r>
      </text>
    </comment>
    <comment ref="G14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防犯灯数を入力してください。
</t>
        </r>
      </text>
    </comment>
    <comment ref="C15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「摘要」欄に入力すれば、自動計算されます。
（以下、同様）
</t>
        </r>
      </text>
    </comment>
    <comment ref="B16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上記以外の補助金収入がある場合は、「項目」と「予算額」「摘要」欄に入力してください。
</t>
        </r>
      </text>
    </comment>
    <comment ref="D16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補助金の内容、算出基礎等を記入してください。
（以下、同様）
</t>
        </r>
      </text>
    </comment>
    <comment ref="U24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配布部数を入力してください。
</t>
        </r>
      </text>
    </comment>
    <comment ref="U25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配布部数を入力してください。
</t>
        </r>
      </text>
    </comment>
    <comment ref="D27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費目を入力してください。
（以下、同様）
</t>
        </r>
      </text>
    </comment>
    <comment ref="I27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金額を入力してください。
（以下、同様）
</t>
        </r>
      </text>
    </comment>
    <comment ref="C39" authorId="0" shapeId="0">
      <text>
        <r>
          <rPr>
            <sz val="9"/>
            <color indexed="81"/>
            <rFont val="ＭＳ Ｐゴシック"/>
            <family val="3"/>
            <charset val="128"/>
          </rPr>
          <t>自動計算されます。</t>
        </r>
      </text>
    </comment>
  </commentList>
</comments>
</file>

<file path=xl/comments4.xml><?xml version="1.0" encoding="utf-8"?>
<comments xmlns="http://schemas.openxmlformats.org/spreadsheetml/2006/main">
  <authors>
    <author>作成者</author>
  </authors>
  <commentList>
    <comment ref="D3" authorId="0" shapeId="0">
      <text>
        <r>
          <rPr>
            <sz val="9"/>
            <color indexed="81"/>
            <rFont val="ＭＳ Ｐゴシック"/>
            <family val="3"/>
            <charset val="128"/>
          </rPr>
          <t>「摘要」欄に費目・金額を入力すれば、自動計算されます。
「摘要」欄に6項目以上入力される場合は、新たに行を挿入してください。その場合、新たに挿入した行は、「予算額」欄の自動計算に反映されませんので、計算式を変更していただく（会議費の場合「F3+・・・+L4」の後「+列行+・・・」を追加してください）か、「予算額」欄に直接数字を入力してください。
（以下、同様）</t>
        </r>
      </text>
    </comment>
    <comment ref="E3" authorId="0" shapeId="0">
      <text>
        <r>
          <rPr>
            <sz val="9"/>
            <color indexed="81"/>
            <rFont val="ＭＳ Ｐゴシック"/>
            <family val="3"/>
            <charset val="128"/>
          </rPr>
          <t>費目を入力してください。
（以下、同様）</t>
        </r>
      </text>
    </comment>
    <comment ref="F3" authorId="0" shapeId="0">
      <text>
        <r>
          <rPr>
            <sz val="9"/>
            <color indexed="81"/>
            <rFont val="ＭＳ Ｐゴシック"/>
            <family val="3"/>
            <charset val="128"/>
          </rPr>
          <t>金額を入力してください。
（以下、同様）</t>
        </r>
      </text>
    </comment>
    <comment ref="D17" authorId="0" shapeId="0">
      <text>
        <r>
          <rPr>
            <sz val="9"/>
            <color indexed="81"/>
            <rFont val="ＭＳ Ｐゴシック"/>
            <family val="3"/>
            <charset val="128"/>
          </rPr>
          <t>自動計算されます。</t>
        </r>
      </text>
    </comment>
    <comment ref="E18" authorId="0" shapeId="0">
      <text>
        <r>
          <rPr>
            <sz val="9"/>
            <color indexed="81"/>
            <rFont val="ＭＳ Ｐゴシック"/>
            <family val="3"/>
            <charset val="128"/>
          </rPr>
          <t>費目を入力してください。
（以下、同様）</t>
        </r>
      </text>
    </comment>
    <comment ref="F18" authorId="0" shapeId="0">
      <text>
        <r>
          <rPr>
            <sz val="9"/>
            <color indexed="81"/>
            <rFont val="ＭＳ Ｐゴシック"/>
            <family val="3"/>
            <charset val="128"/>
          </rPr>
          <t>金額を入力してください。
（以下、同様）</t>
        </r>
      </text>
    </comment>
    <comment ref="D32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自動計算されます。
</t>
        </r>
      </text>
    </comment>
    <comment ref="D33" authorId="0" shapeId="0">
      <text>
        <r>
          <rPr>
            <sz val="9"/>
            <color indexed="81"/>
            <rFont val="ＭＳ Ｐゴシック"/>
            <family val="3"/>
            <charset val="128"/>
          </rPr>
          <t>自動計算され、「収入の部」の「地域活動推進費」欄に反映されます。</t>
        </r>
      </text>
    </comment>
    <comment ref="D39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自動計算されます。
</t>
        </r>
      </text>
    </comment>
    <comment ref="D47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自動計算されます。
</t>
        </r>
      </text>
    </comment>
    <comment ref="D48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自動計算されます。
</t>
        </r>
      </text>
    </comment>
  </commentList>
</comments>
</file>

<file path=xl/sharedStrings.xml><?xml version="1.0" encoding="utf-8"?>
<sst xmlns="http://schemas.openxmlformats.org/spreadsheetml/2006/main" count="576" uniqueCount="145">
  <si>
    <t>区　　名</t>
    <rPh sb="0" eb="1">
      <t>ク</t>
    </rPh>
    <rPh sb="3" eb="4">
      <t>メイ</t>
    </rPh>
    <phoneticPr fontId="2"/>
  </si>
  <si>
    <t>整理番号</t>
    <rPh sb="0" eb="2">
      <t>セイリ</t>
    </rPh>
    <rPh sb="2" eb="4">
      <t>バンゴウ</t>
    </rPh>
    <phoneticPr fontId="2"/>
  </si>
  <si>
    <t>○収入の部　　　　　　　　　　　　　　　　　　　</t>
    <rPh sb="1" eb="3">
      <t>シュウニュウ</t>
    </rPh>
    <rPh sb="4" eb="5">
      <t>ブ</t>
    </rPh>
    <phoneticPr fontId="2"/>
  </si>
  <si>
    <t>項　　　　　　　目</t>
    <rPh sb="0" eb="9">
      <t>コウモク</t>
    </rPh>
    <phoneticPr fontId="2"/>
  </si>
  <si>
    <t>予算額</t>
    <rPh sb="0" eb="1">
      <t>ヨ</t>
    </rPh>
    <rPh sb="1" eb="2">
      <t>ザン</t>
    </rPh>
    <rPh sb="2" eb="3">
      <t>ガク</t>
    </rPh>
    <phoneticPr fontId="2"/>
  </si>
  <si>
    <t>摘　　　　　　要</t>
    <rPh sb="0" eb="1">
      <t>テキ</t>
    </rPh>
    <rPh sb="7" eb="8">
      <t>ヨウ</t>
    </rPh>
    <phoneticPr fontId="2"/>
  </si>
  <si>
    <t>会費</t>
    <rPh sb="0" eb="2">
      <t>カイヒ</t>
    </rPh>
    <phoneticPr fontId="2"/>
  </si>
  <si>
    <t>円</t>
    <rPh sb="0" eb="1">
      <t>エン</t>
    </rPh>
    <phoneticPr fontId="2"/>
  </si>
  <si>
    <t>世帯</t>
    <rPh sb="0" eb="2">
      <t>セタイ</t>
    </rPh>
    <phoneticPr fontId="2"/>
  </si>
  <si>
    <t>2　補助金</t>
    <rPh sb="2" eb="5">
      <t>ホジョキン</t>
    </rPh>
    <phoneticPr fontId="2"/>
  </si>
  <si>
    <t>地域活動推進費</t>
    <rPh sb="0" eb="2">
      <t>チイキ</t>
    </rPh>
    <rPh sb="2" eb="4">
      <t>カツドウ</t>
    </rPh>
    <rPh sb="4" eb="6">
      <t>スイシン</t>
    </rPh>
    <rPh sb="6" eb="7">
      <t>ヒ</t>
    </rPh>
    <phoneticPr fontId="2"/>
  </si>
  <si>
    <t>加入世帯数</t>
    <rPh sb="0" eb="2">
      <t>カニュウ</t>
    </rPh>
    <rPh sb="2" eb="5">
      <t>セタイスウ</t>
    </rPh>
    <phoneticPr fontId="2"/>
  </si>
  <si>
    <t>A</t>
    <phoneticPr fontId="2"/>
  </si>
  <si>
    <t>=</t>
    <phoneticPr fontId="2"/>
  </si>
  <si>
    <t>活動費（事務費・事業費）</t>
    <rPh sb="0" eb="2">
      <t>カツドウ</t>
    </rPh>
    <rPh sb="2" eb="3">
      <t>ヒ</t>
    </rPh>
    <phoneticPr fontId="2"/>
  </si>
  <si>
    <t>の３分の１（１０円未満切捨て）</t>
    <rPh sb="2" eb="3">
      <t>ブン</t>
    </rPh>
    <phoneticPr fontId="2"/>
  </si>
  <si>
    <t>灯</t>
    <rPh sb="0" eb="1">
      <t>アカ</t>
    </rPh>
    <phoneticPr fontId="2"/>
  </si>
  <si>
    <t>町の防災組織活動費補助金</t>
    <rPh sb="0" eb="1">
      <t>マチ</t>
    </rPh>
    <rPh sb="2" eb="4">
      <t>ボウサイ</t>
    </rPh>
    <rPh sb="4" eb="6">
      <t>ソシキ</t>
    </rPh>
    <rPh sb="6" eb="8">
      <t>カツドウ</t>
    </rPh>
    <rPh sb="8" eb="9">
      <t>ヒ</t>
    </rPh>
    <rPh sb="9" eb="12">
      <t>ホジョキン</t>
    </rPh>
    <phoneticPr fontId="2"/>
  </si>
  <si>
    <t>広報配布謝金</t>
    <rPh sb="0" eb="2">
      <t>コウホウ</t>
    </rPh>
    <rPh sb="2" eb="4">
      <t>ハイフ</t>
    </rPh>
    <rPh sb="4" eb="6">
      <t>シャキン</t>
    </rPh>
    <phoneticPr fontId="2"/>
  </si>
  <si>
    <t>（広報よこはま</t>
    <rPh sb="1" eb="3">
      <t>コウホウ</t>
    </rPh>
    <phoneticPr fontId="2"/>
  </si>
  <si>
    <t>＋県のたより</t>
    <rPh sb="1" eb="2">
      <t>ケン</t>
    </rPh>
    <phoneticPr fontId="2"/>
  </si>
  <si>
    <t>配布部数</t>
    <rPh sb="0" eb="2">
      <t>ハイフ</t>
    </rPh>
    <rPh sb="2" eb="4">
      <t>ブスウ</t>
    </rPh>
    <phoneticPr fontId="2"/>
  </si>
  <si>
    <t>議会だより</t>
    <rPh sb="0" eb="2">
      <t>ギカイ</t>
    </rPh>
    <phoneticPr fontId="2"/>
  </si>
  <si>
    <t>円×配布部数</t>
    <rPh sb="0" eb="1">
      <t>エン</t>
    </rPh>
    <rPh sb="2" eb="4">
      <t>ハイフ</t>
    </rPh>
    <rPh sb="4" eb="6">
      <t>ブスウ</t>
    </rPh>
    <phoneticPr fontId="2"/>
  </si>
  <si>
    <t>回</t>
    <rPh sb="0" eb="1">
      <t>カイ</t>
    </rPh>
    <phoneticPr fontId="2"/>
  </si>
  <si>
    <t>事業収入</t>
    <rPh sb="0" eb="2">
      <t>ジギョウ</t>
    </rPh>
    <rPh sb="2" eb="4">
      <t>シュウニュウ</t>
    </rPh>
    <phoneticPr fontId="2"/>
  </si>
  <si>
    <t>寄付金、祝金等</t>
    <rPh sb="0" eb="3">
      <t>キフキン</t>
    </rPh>
    <rPh sb="4" eb="5">
      <t>シュク</t>
    </rPh>
    <rPh sb="5" eb="6">
      <t>キン</t>
    </rPh>
    <rPh sb="6" eb="7">
      <t>トウ</t>
    </rPh>
    <phoneticPr fontId="2"/>
  </si>
  <si>
    <t>6
　　その他</t>
    <rPh sb="6" eb="7">
      <t>タ</t>
    </rPh>
    <phoneticPr fontId="2"/>
  </si>
  <si>
    <t>会館使用料</t>
    <rPh sb="0" eb="2">
      <t>カイカン</t>
    </rPh>
    <rPh sb="2" eb="4">
      <t>シヨウ</t>
    </rPh>
    <rPh sb="4" eb="5">
      <t>リョウ</t>
    </rPh>
    <phoneticPr fontId="2"/>
  </si>
  <si>
    <t>前年度からの繰入金</t>
    <rPh sb="0" eb="1">
      <t>マエ</t>
    </rPh>
    <rPh sb="1" eb="2">
      <t>トシ</t>
    </rPh>
    <rPh sb="2" eb="3">
      <t>ド</t>
    </rPh>
    <rPh sb="6" eb="8">
      <t>クリイレ</t>
    </rPh>
    <rPh sb="8" eb="9">
      <t>キン</t>
    </rPh>
    <phoneticPr fontId="2"/>
  </si>
  <si>
    <t>収入合計</t>
    <rPh sb="0" eb="1">
      <t>オサム</t>
    </rPh>
    <rPh sb="1" eb="2">
      <t>イリ</t>
    </rPh>
    <rPh sb="2" eb="4">
      <t>ゴウケイ</t>
    </rPh>
    <phoneticPr fontId="2"/>
  </si>
  <si>
    <t>○支出の部</t>
    <rPh sb="1" eb="3">
      <t>シシュツ</t>
    </rPh>
    <rPh sb="4" eb="5">
      <t>ブ</t>
    </rPh>
    <phoneticPr fontId="2"/>
  </si>
  <si>
    <t>摘　　　　　要</t>
    <rPh sb="0" eb="1">
      <t>テキ</t>
    </rPh>
    <rPh sb="6" eb="7">
      <t>ヨウ</t>
    </rPh>
    <phoneticPr fontId="2"/>
  </si>
  <si>
    <t>事務費</t>
    <rPh sb="0" eb="3">
      <t>ジムヒ</t>
    </rPh>
    <phoneticPr fontId="2"/>
  </si>
  <si>
    <t>会　　議　　費</t>
    <rPh sb="0" eb="7">
      <t>カイギヒ</t>
    </rPh>
    <phoneticPr fontId="2"/>
  </si>
  <si>
    <t>事　　務　　費</t>
    <rPh sb="0" eb="7">
      <t>ジムヒ</t>
    </rPh>
    <phoneticPr fontId="2"/>
  </si>
  <si>
    <t>人　　件　　費</t>
    <rPh sb="0" eb="7">
      <t>ジンケンヒ</t>
    </rPh>
    <phoneticPr fontId="2"/>
  </si>
  <si>
    <t>会館（会場）借上料</t>
    <rPh sb="0" eb="2">
      <t>カイカン</t>
    </rPh>
    <rPh sb="3" eb="5">
      <t>カイジョウ</t>
    </rPh>
    <rPh sb="6" eb="8">
      <t>カリア</t>
    </rPh>
    <rPh sb="8" eb="9">
      <t>リョウ</t>
    </rPh>
    <phoneticPr fontId="2"/>
  </si>
  <si>
    <t>会館光熱水費</t>
    <rPh sb="0" eb="2">
      <t>カイカン</t>
    </rPh>
    <rPh sb="2" eb="4">
      <t>コウネツ</t>
    </rPh>
    <rPh sb="4" eb="5">
      <t>スイ</t>
    </rPh>
    <rPh sb="5" eb="6">
      <t>ヒ</t>
    </rPh>
    <phoneticPr fontId="2"/>
  </si>
  <si>
    <t>会館修繕費</t>
    <rPh sb="0" eb="2">
      <t>カイカン</t>
    </rPh>
    <rPh sb="2" eb="5">
      <t>シュウゼンヒ</t>
    </rPh>
    <phoneticPr fontId="2"/>
  </si>
  <si>
    <t>事務費　小計　①</t>
    <rPh sb="0" eb="3">
      <t>ジムヒ</t>
    </rPh>
    <rPh sb="4" eb="5">
      <t>ショウ</t>
    </rPh>
    <rPh sb="5" eb="6">
      <t>ケイ</t>
    </rPh>
    <phoneticPr fontId="2"/>
  </si>
  <si>
    <t>事業費</t>
    <rPh sb="0" eb="3">
      <t>ジギョウヒ</t>
    </rPh>
    <phoneticPr fontId="2"/>
  </si>
  <si>
    <t>環境事業費</t>
    <rPh sb="0" eb="2">
      <t>カンキョウ</t>
    </rPh>
    <rPh sb="2" eb="5">
      <t>ジギョウヒ</t>
    </rPh>
    <phoneticPr fontId="2"/>
  </si>
  <si>
    <t>安全、安心環境づくり事業費</t>
    <rPh sb="0" eb="2">
      <t>アンゼン</t>
    </rPh>
    <rPh sb="3" eb="5">
      <t>アンシン</t>
    </rPh>
    <rPh sb="5" eb="7">
      <t>カンキョウ</t>
    </rPh>
    <rPh sb="10" eb="13">
      <t>ジギョウヒ</t>
    </rPh>
    <phoneticPr fontId="2"/>
  </si>
  <si>
    <t>社会教育事業費</t>
    <rPh sb="0" eb="2">
      <t>シャカイ</t>
    </rPh>
    <rPh sb="2" eb="4">
      <t>キョウイク</t>
    </rPh>
    <rPh sb="4" eb="7">
      <t>ジギョウヒ</t>
    </rPh>
    <phoneticPr fontId="2"/>
  </si>
  <si>
    <t>レクリエーション費</t>
    <rPh sb="8" eb="9">
      <t>ヒ</t>
    </rPh>
    <phoneticPr fontId="2"/>
  </si>
  <si>
    <t>福利厚生事業費</t>
    <rPh sb="0" eb="2">
      <t>フクリ</t>
    </rPh>
    <rPh sb="2" eb="4">
      <t>コウセイ</t>
    </rPh>
    <rPh sb="4" eb="7">
      <t>ジギョウヒ</t>
    </rPh>
    <phoneticPr fontId="2"/>
  </si>
  <si>
    <t>文化事業費</t>
    <rPh sb="0" eb="1">
      <t>ブン</t>
    </rPh>
    <rPh sb="1" eb="2">
      <t>カ</t>
    </rPh>
    <rPh sb="2" eb="5">
      <t>ジギョウヒ</t>
    </rPh>
    <phoneticPr fontId="2"/>
  </si>
  <si>
    <t>事業費　小計　②</t>
    <rPh sb="0" eb="3">
      <t>ジギョウヒ</t>
    </rPh>
    <rPh sb="4" eb="5">
      <t>ショウ</t>
    </rPh>
    <rPh sb="5" eb="6">
      <t>ケイ</t>
    </rPh>
    <phoneticPr fontId="2"/>
  </si>
  <si>
    <t>補助対象予定経費①＋②＝③</t>
    <rPh sb="0" eb="2">
      <t>ホジョ</t>
    </rPh>
    <rPh sb="2" eb="4">
      <t>タイショウ</t>
    </rPh>
    <rPh sb="4" eb="6">
      <t>ヨテイ</t>
    </rPh>
    <rPh sb="6" eb="8">
      <t>ケイヒ</t>
    </rPh>
    <phoneticPr fontId="2"/>
  </si>
  <si>
    <t>その他</t>
    <rPh sb="2" eb="3">
      <t>タ</t>
    </rPh>
    <phoneticPr fontId="2"/>
  </si>
  <si>
    <t>×</t>
    <phoneticPr fontId="2"/>
  </si>
  <si>
    <t>×</t>
    <phoneticPr fontId="2"/>
  </si>
  <si>
    <t>Ａ</t>
    <phoneticPr fontId="2"/>
  </si>
  <si>
    <t>（会費会員＋減免会員）</t>
    <phoneticPr fontId="2"/>
  </si>
  <si>
    <t>Ｂ</t>
    <phoneticPr fontId="2"/>
  </si>
  <si>
    <t>B</t>
    <phoneticPr fontId="2"/>
  </si>
  <si>
    <t>=</t>
    <phoneticPr fontId="2"/>
  </si>
  <si>
    <t>）</t>
    <phoneticPr fontId="2"/>
  </si>
  <si>
    <t>×</t>
    <phoneticPr fontId="2"/>
  </si>
  <si>
    <t>＝</t>
    <phoneticPr fontId="2"/>
  </si>
  <si>
    <t>（</t>
    <phoneticPr fontId="2"/>
  </si>
  <si>
    <t>×</t>
    <phoneticPr fontId="2"/>
  </si>
  <si>
    <t>＝</t>
    <phoneticPr fontId="2"/>
  </si>
  <si>
    <t>その他</t>
    <phoneticPr fontId="2"/>
  </si>
  <si>
    <t>そ　　の　　他</t>
    <phoneticPr fontId="2"/>
  </si>
  <si>
    <t>会館建設・修繕積立金</t>
    <phoneticPr fontId="2"/>
  </si>
  <si>
    <t>自治会町内会　　</t>
    <rPh sb="0" eb="3">
      <t>ジチカイ</t>
    </rPh>
    <rPh sb="3" eb="5">
      <t>チョウナイ</t>
    </rPh>
    <rPh sb="5" eb="6">
      <t>カイ</t>
    </rPh>
    <phoneticPr fontId="2"/>
  </si>
  <si>
    <t>か月</t>
    <rPh sb="1" eb="2">
      <t>ゲツ</t>
    </rPh>
    <phoneticPr fontId="2"/>
  </si>
  <si>
    <t>団体交付金・謝金</t>
    <rPh sb="0" eb="2">
      <t>ダンタイ</t>
    </rPh>
    <rPh sb="2" eb="5">
      <t>コウフキン</t>
    </rPh>
    <rPh sb="6" eb="8">
      <t>シャキン</t>
    </rPh>
    <phoneticPr fontId="2"/>
  </si>
  <si>
    <t>利息・その他雑入</t>
    <rPh sb="0" eb="2">
      <t>リソク</t>
    </rPh>
    <rPh sb="5" eb="6">
      <t>タ</t>
    </rPh>
    <rPh sb="6" eb="7">
      <t>ザツ</t>
    </rPh>
    <rPh sb="7" eb="8">
      <t>イリ</t>
    </rPh>
    <phoneticPr fontId="2"/>
  </si>
  <si>
    <t>補助事業費</t>
    <rPh sb="0" eb="2">
      <t>ホジョ</t>
    </rPh>
    <rPh sb="2" eb="5">
      <t>ジギョウヒ</t>
    </rPh>
    <phoneticPr fontId="2"/>
  </si>
  <si>
    <t>町の防災組織活動費</t>
    <rPh sb="0" eb="1">
      <t>マチ</t>
    </rPh>
    <rPh sb="2" eb="4">
      <t>ボウサイ</t>
    </rPh>
    <rPh sb="4" eb="6">
      <t>ソシキ</t>
    </rPh>
    <rPh sb="6" eb="9">
      <t>カツドウヒ</t>
    </rPh>
    <phoneticPr fontId="2"/>
  </si>
  <si>
    <t>補助事業費　小計　④</t>
    <rPh sb="0" eb="2">
      <t>ホジョ</t>
    </rPh>
    <rPh sb="2" eb="5">
      <t>ジギョウヒ</t>
    </rPh>
    <rPh sb="6" eb="7">
      <t>ショウ</t>
    </rPh>
    <rPh sb="7" eb="8">
      <t>ケイ</t>
    </rPh>
    <phoneticPr fontId="2"/>
  </si>
  <si>
    <t>その他　小計　⑤</t>
    <rPh sb="2" eb="3">
      <t>タ</t>
    </rPh>
    <rPh sb="4" eb="5">
      <t>ショウ</t>
    </rPh>
    <rPh sb="5" eb="6">
      <t>ケイ</t>
    </rPh>
    <phoneticPr fontId="2"/>
  </si>
  <si>
    <t>支出合計
（③＋④＋⑤）</t>
    <rPh sb="0" eb="2">
      <t>シシュツ</t>
    </rPh>
    <rPh sb="2" eb="4">
      <t>ゴウケイ</t>
    </rPh>
    <phoneticPr fontId="2"/>
  </si>
  <si>
    <t>慶弔費</t>
    <rPh sb="0" eb="2">
      <t>ケイチョウ</t>
    </rPh>
    <rPh sb="2" eb="3">
      <t>ヒ</t>
    </rPh>
    <phoneticPr fontId="2"/>
  </si>
  <si>
    <t>懇親会費</t>
    <rPh sb="0" eb="2">
      <t>コンシン</t>
    </rPh>
    <rPh sb="2" eb="4">
      <t>カイヒ</t>
    </rPh>
    <phoneticPr fontId="2"/>
  </si>
  <si>
    <t>予備費</t>
    <rPh sb="0" eb="3">
      <t>ヨビヒ</t>
    </rPh>
    <phoneticPr fontId="2"/>
  </si>
  <si>
    <t>交際費</t>
    <rPh sb="0" eb="3">
      <t>コウサイヒ</t>
    </rPh>
    <phoneticPr fontId="2"/>
  </si>
  <si>
    <t>次のＡとＢを比較して低い方の金額が補助金額となります。</t>
    <rPh sb="0" eb="1">
      <t>ツギ</t>
    </rPh>
    <rPh sb="6" eb="8">
      <t>ヒカク</t>
    </rPh>
    <rPh sb="10" eb="11">
      <t>ヒク</t>
    </rPh>
    <rPh sb="12" eb="13">
      <t>ホウ</t>
    </rPh>
    <rPh sb="14" eb="16">
      <t>キンガク</t>
    </rPh>
    <rPh sb="17" eb="20">
      <t>ホジョキン</t>
    </rPh>
    <rPh sb="20" eb="21">
      <t>ガク</t>
    </rPh>
    <phoneticPr fontId="2"/>
  </si>
  <si>
    <t>会館建設・修繕積立金</t>
    <phoneticPr fontId="2"/>
  </si>
  <si>
    <t>Ａ</t>
    <phoneticPr fontId="2"/>
  </si>
  <si>
    <t>Ｂ</t>
    <phoneticPr fontId="2"/>
  </si>
  <si>
    <t>B</t>
    <phoneticPr fontId="2"/>
  </si>
  <si>
    <t>=</t>
    <phoneticPr fontId="2"/>
  </si>
  <si>
    <t>＝</t>
    <phoneticPr fontId="2"/>
  </si>
  <si>
    <t>選挙公報</t>
    <rPh sb="0" eb="2">
      <t>センキョ</t>
    </rPh>
    <rPh sb="2" eb="4">
      <t>コウホウ</t>
    </rPh>
    <phoneticPr fontId="2"/>
  </si>
  <si>
    <t>○○大会模擬店売上</t>
    <rPh sb="2" eb="4">
      <t>タイカイ</t>
    </rPh>
    <rPh sb="4" eb="7">
      <t>モギテン</t>
    </rPh>
    <rPh sb="7" eb="9">
      <t>ウリアゲ</t>
    </rPh>
    <phoneticPr fontId="2"/>
  </si>
  <si>
    <t>廃品回収収益金</t>
    <rPh sb="0" eb="2">
      <t>ハイヒン</t>
    </rPh>
    <rPh sb="2" eb="4">
      <t>カイシュウ</t>
    </rPh>
    <rPh sb="4" eb="6">
      <t>シュウエキ</t>
    </rPh>
    <rPh sb="6" eb="7">
      <t>キン</t>
    </rPh>
    <phoneticPr fontId="2"/>
  </si>
  <si>
    <t>共同購入手数料</t>
    <rPh sb="0" eb="2">
      <t>キョウドウ</t>
    </rPh>
    <rPh sb="2" eb="4">
      <t>コウニュウ</t>
    </rPh>
    <rPh sb="4" eb="7">
      <t>テスウリョウ</t>
    </rPh>
    <phoneticPr fontId="2"/>
  </si>
  <si>
    <t>○○大会祝儀</t>
    <rPh sb="2" eb="4">
      <t>タイカイ</t>
    </rPh>
    <rPh sb="4" eb="6">
      <t>シュウギ</t>
    </rPh>
    <phoneticPr fontId="2"/>
  </si>
  <si>
    <t>○○寄付金</t>
    <rPh sb="2" eb="5">
      <t>キフキン</t>
    </rPh>
    <phoneticPr fontId="2"/>
  </si>
  <si>
    <t>他団体への貸出に伴う収入</t>
    <rPh sb="0" eb="1">
      <t>タ</t>
    </rPh>
    <rPh sb="1" eb="3">
      <t>ダンタイ</t>
    </rPh>
    <rPh sb="5" eb="7">
      <t>カシダシ</t>
    </rPh>
    <rPh sb="8" eb="9">
      <t>トモナ</t>
    </rPh>
    <rPh sb="10" eb="12">
      <t>シュウニュウ</t>
    </rPh>
    <phoneticPr fontId="2"/>
  </si>
  <si>
    <t>募金活動事務協力費</t>
    <rPh sb="0" eb="2">
      <t>ボキン</t>
    </rPh>
    <rPh sb="2" eb="4">
      <t>カツドウ</t>
    </rPh>
    <rPh sb="4" eb="6">
      <t>ジム</t>
    </rPh>
    <rPh sb="6" eb="8">
      <t>キョウリョク</t>
    </rPh>
    <rPh sb="8" eb="9">
      <t>ヒ</t>
    </rPh>
    <phoneticPr fontId="2"/>
  </si>
  <si>
    <t>○○団体からの事務協力謝金</t>
    <rPh sb="2" eb="4">
      <t>ダンタイ</t>
    </rPh>
    <rPh sb="7" eb="9">
      <t>ジム</t>
    </rPh>
    <rPh sb="9" eb="11">
      <t>キョウリョク</t>
    </rPh>
    <rPh sb="11" eb="13">
      <t>シャキン</t>
    </rPh>
    <phoneticPr fontId="2"/>
  </si>
  <si>
    <t>利息</t>
    <rPh sb="0" eb="2">
      <t>リソク</t>
    </rPh>
    <phoneticPr fontId="2"/>
  </si>
  <si>
    <t>前年度繰越金</t>
    <rPh sb="0" eb="3">
      <t>ゼンネンド</t>
    </rPh>
    <rPh sb="3" eb="5">
      <t>クリコシ</t>
    </rPh>
    <rPh sb="5" eb="6">
      <t>キン</t>
    </rPh>
    <phoneticPr fontId="2"/>
  </si>
  <si>
    <t>総会・定例会・臨時役員会等</t>
  </si>
  <si>
    <t>円</t>
  </si>
  <si>
    <t>備品什器購入代</t>
  </si>
  <si>
    <t>消耗品代</t>
  </si>
  <si>
    <t>電話代</t>
  </si>
  <si>
    <t>郵送料代</t>
  </si>
  <si>
    <t>アルバイト賃金</t>
    <rPh sb="5" eb="7">
      <t>チンギン</t>
    </rPh>
    <phoneticPr fontId="2"/>
  </si>
  <si>
    <t>町内会館電気代</t>
  </si>
  <si>
    <t>町内会館ガス代</t>
  </si>
  <si>
    <t>町内会館水道代</t>
  </si>
  <si>
    <t>壁紙張替え工事費</t>
  </si>
  <si>
    <t>会館設備点検費</t>
  </si>
  <si>
    <t>火災保険料</t>
  </si>
  <si>
    <t>町の清掃活動</t>
  </si>
  <si>
    <t>交通安全対策活動</t>
  </si>
  <si>
    <t>防犯・防火活動</t>
  </si>
  <si>
    <t>○○施設見学</t>
    <rPh sb="2" eb="4">
      <t>シセツ</t>
    </rPh>
    <rPh sb="4" eb="6">
      <t>ケンガク</t>
    </rPh>
    <phoneticPr fontId="2"/>
  </si>
  <si>
    <t>子ども会活動費</t>
    <rPh sb="0" eb="1">
      <t>コ</t>
    </rPh>
    <rPh sb="3" eb="4">
      <t>カイ</t>
    </rPh>
    <rPh sb="4" eb="7">
      <t>カツドウヒ</t>
    </rPh>
    <phoneticPr fontId="2"/>
  </si>
  <si>
    <t>盆踊り大会費</t>
    <rPh sb="5" eb="6">
      <t>ヒ</t>
    </rPh>
    <phoneticPr fontId="2"/>
  </si>
  <si>
    <t>運動会開催費</t>
    <rPh sb="3" eb="5">
      <t>カイサイ</t>
    </rPh>
    <phoneticPr fontId="2"/>
  </si>
  <si>
    <t>各種スポーツ大会開催費</t>
    <rPh sb="8" eb="10">
      <t>カイサイ</t>
    </rPh>
    <phoneticPr fontId="2"/>
  </si>
  <si>
    <t>敬老会開催費</t>
  </si>
  <si>
    <t>講演会</t>
  </si>
  <si>
    <t>映画会</t>
  </si>
  <si>
    <t>書道等作品展</t>
  </si>
  <si>
    <t>防災訓練開催費</t>
    <rPh sb="0" eb="2">
      <t>ボウサイ</t>
    </rPh>
    <rPh sb="2" eb="4">
      <t>クンレン</t>
    </rPh>
    <rPh sb="4" eb="7">
      <t>カイサイヒ</t>
    </rPh>
    <phoneticPr fontId="2"/>
  </si>
  <si>
    <t>防災資機材購入</t>
    <rPh sb="0" eb="2">
      <t>ボウサイ</t>
    </rPh>
    <rPh sb="2" eb="3">
      <t>シ</t>
    </rPh>
    <rPh sb="3" eb="5">
      <t>キザイ</t>
    </rPh>
    <rPh sb="5" eb="7">
      <t>コウニュウ</t>
    </rPh>
    <phoneticPr fontId="2"/>
  </si>
  <si>
    <t>会館建設・修繕積立金</t>
    <rPh sb="0" eb="2">
      <t>カイカン</t>
    </rPh>
    <rPh sb="2" eb="4">
      <t>ケンセツ</t>
    </rPh>
    <rPh sb="5" eb="7">
      <t>シュウゼン</t>
    </rPh>
    <rPh sb="7" eb="8">
      <t>ツ</t>
    </rPh>
    <rPh sb="8" eb="9">
      <t>タ</t>
    </rPh>
    <rPh sb="9" eb="10">
      <t>キン</t>
    </rPh>
    <phoneticPr fontId="2"/>
  </si>
  <si>
    <t>賀詞交換会</t>
    <rPh sb="0" eb="2">
      <t>ガシ</t>
    </rPh>
    <rPh sb="2" eb="5">
      <t>コウカンカイ</t>
    </rPh>
    <phoneticPr fontId="2"/>
  </si>
  <si>
    <t>新年会</t>
    <rPh sb="0" eb="3">
      <t>シンネンカイ</t>
    </rPh>
    <phoneticPr fontId="2"/>
  </si>
  <si>
    <t>寄付金・募金</t>
    <rPh sb="0" eb="3">
      <t>キフキン</t>
    </rPh>
    <rPh sb="4" eb="6">
      <t>ボキン</t>
    </rPh>
    <phoneticPr fontId="2"/>
  </si>
  <si>
    <t>寄付金・募金</t>
    <rPh sb="0" eb="3">
      <t>キフキン</t>
    </rPh>
    <phoneticPr fontId="2"/>
  </si>
  <si>
    <t>共同募金</t>
    <rPh sb="0" eb="2">
      <t>キョウドウ</t>
    </rPh>
    <rPh sb="2" eb="4">
      <t>ボキン</t>
    </rPh>
    <phoneticPr fontId="2"/>
  </si>
  <si>
    <t>歳末たすけあい募金</t>
    <rPh sb="0" eb="2">
      <t>サイマツ</t>
    </rPh>
    <rPh sb="7" eb="9">
      <t>ボキン</t>
    </rPh>
    <phoneticPr fontId="2"/>
  </si>
  <si>
    <t>給食・配食サービス</t>
    <rPh sb="0" eb="2">
      <t>キュウショク</t>
    </rPh>
    <rPh sb="3" eb="4">
      <t>クバ</t>
    </rPh>
    <rPh sb="4" eb="5">
      <t>ショク</t>
    </rPh>
    <phoneticPr fontId="2"/>
  </si>
  <si>
    <t>（内訳：会費会員　　　世帯、会費免除会員　　　世帯）</t>
    <rPh sb="1" eb="3">
      <t>ウチワケ</t>
    </rPh>
    <phoneticPr fontId="2"/>
  </si>
  <si>
    <t>（内訳：会費会員422世帯、会費免除会員4世帯）</t>
    <rPh sb="1" eb="3">
      <t>ウチワケ</t>
    </rPh>
    <phoneticPr fontId="2"/>
  </si>
  <si>
    <t>地域防犯灯維持管理費補助金</t>
    <rPh sb="0" eb="2">
      <t>チイキ</t>
    </rPh>
    <rPh sb="2" eb="4">
      <t>ボウハン</t>
    </rPh>
    <rPh sb="4" eb="5">
      <t>トウ</t>
    </rPh>
    <rPh sb="5" eb="7">
      <t>イジ</t>
    </rPh>
    <rPh sb="7" eb="10">
      <t>カンリヒ</t>
    </rPh>
    <rPh sb="10" eb="13">
      <t>ホジョキン</t>
    </rPh>
    <phoneticPr fontId="2"/>
  </si>
  <si>
    <t>地域防犯灯</t>
    <rPh sb="0" eb="2">
      <t>チイキ</t>
    </rPh>
    <rPh sb="2" eb="5">
      <t>ボウハントウ</t>
    </rPh>
    <phoneticPr fontId="2"/>
  </si>
  <si>
    <t>地域防犯灯維持管理費</t>
    <rPh sb="0" eb="2">
      <t>チイキ</t>
    </rPh>
    <rPh sb="2" eb="5">
      <t>ボウハントウ</t>
    </rPh>
    <rPh sb="5" eb="7">
      <t>イジ</t>
    </rPh>
    <rPh sb="7" eb="10">
      <t>カンリヒ</t>
    </rPh>
    <phoneticPr fontId="2"/>
  </si>
  <si>
    <t>地域防犯灯新規整備費</t>
    <rPh sb="0" eb="2">
      <t>チイキ</t>
    </rPh>
    <phoneticPr fontId="2"/>
  </si>
  <si>
    <t>地域防犯灯の電気代</t>
    <rPh sb="0" eb="2">
      <t>チイキ</t>
    </rPh>
    <rPh sb="2" eb="5">
      <t>ボウハントウ</t>
    </rPh>
    <rPh sb="6" eb="9">
      <t>デンキダイ</t>
    </rPh>
    <phoneticPr fontId="2"/>
  </si>
  <si>
    <t>地域防犯灯の清掃・点検・修繕</t>
    <rPh sb="0" eb="2">
      <t>チイキ</t>
    </rPh>
    <rPh sb="2" eb="5">
      <t>ボウハントウ</t>
    </rPh>
    <rPh sb="6" eb="8">
      <t>セイソウ</t>
    </rPh>
    <rPh sb="9" eb="11">
      <t>テンケン</t>
    </rPh>
    <rPh sb="12" eb="14">
      <t>シュウゼン</t>
    </rPh>
    <phoneticPr fontId="2"/>
  </si>
  <si>
    <t>日本赤十字社会費</t>
    <rPh sb="0" eb="2">
      <t>ニホン</t>
    </rPh>
    <rPh sb="2" eb="6">
      <t>セキジュウジシャ</t>
    </rPh>
    <rPh sb="6" eb="8">
      <t>カイヒ</t>
    </rPh>
    <phoneticPr fontId="2"/>
  </si>
  <si>
    <t>○会計年度　　自 　　　　年　　月　　日～至 　　　　年　　月　　日</t>
    <phoneticPr fontId="2"/>
  </si>
  <si>
    <t>　　　　　年度 収支予算書</t>
    <rPh sb="8" eb="10">
      <t>シュウシ</t>
    </rPh>
    <rPh sb="12" eb="13">
      <t>ショ</t>
    </rPh>
    <phoneticPr fontId="2"/>
  </si>
  <si>
    <t>　　　　　令和５年度 収支予算書</t>
    <rPh sb="5" eb="7">
      <t>レイワ</t>
    </rPh>
    <rPh sb="11" eb="13">
      <t>シュウシ</t>
    </rPh>
    <rPh sb="15" eb="16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</si>
</sst>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;[Red]\-#,##0\ "/>
    <numFmt numFmtId="177" formatCode="#,##0_ "/>
  </numFmts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1"/>
      <name val="ＭＳ Ｐ明朝"/>
      <family val="1"/>
      <charset val="128"/>
    </font>
    <font>
      <sz val="9"/>
      <color indexed="8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87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08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38" fontId="8" fillId="0" borderId="1" xfId="1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38" fontId="10" fillId="0" borderId="6" xfId="0" applyNumberFormat="1" applyFont="1" applyFill="1" applyBorder="1" applyAlignment="1">
      <alignment vertical="center"/>
    </xf>
    <xf numFmtId="0" fontId="10" fillId="0" borderId="7" xfId="0" applyFont="1" applyBorder="1" applyAlignment="1">
      <alignment vertical="center" wrapText="1"/>
    </xf>
    <xf numFmtId="0" fontId="10" fillId="0" borderId="8" xfId="0" applyFont="1" applyBorder="1" applyAlignment="1">
      <alignment vertical="center" wrapText="1"/>
    </xf>
    <xf numFmtId="38" fontId="10" fillId="0" borderId="9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38" fontId="11" fillId="0" borderId="0" xfId="1" applyFont="1" applyAlignment="1">
      <alignment vertical="center" wrapText="1"/>
    </xf>
    <xf numFmtId="38" fontId="10" fillId="0" borderId="10" xfId="0" applyNumberFormat="1" applyFont="1" applyFill="1" applyBorder="1" applyAlignment="1">
      <alignment horizontal="center" vertical="center" wrapText="1"/>
    </xf>
    <xf numFmtId="0" fontId="10" fillId="0" borderId="4" xfId="0" applyFont="1" applyBorder="1" applyAlignment="1">
      <alignment vertical="center"/>
    </xf>
    <xf numFmtId="0" fontId="10" fillId="0" borderId="4" xfId="0" applyFont="1" applyBorder="1" applyAlignment="1">
      <alignment horizontal="center" vertical="center"/>
    </xf>
    <xf numFmtId="176" fontId="1" fillId="0" borderId="11" xfId="1" applyNumberFormat="1" applyFont="1" applyFill="1" applyBorder="1" applyAlignment="1">
      <alignment vertical="center"/>
    </xf>
    <xf numFmtId="0" fontId="10" fillId="0" borderId="12" xfId="0" applyFont="1" applyBorder="1" applyAlignment="1">
      <alignment horizontal="left" vertical="center" wrapText="1"/>
    </xf>
    <xf numFmtId="0" fontId="10" fillId="0" borderId="12" xfId="0" applyFont="1" applyBorder="1" applyAlignment="1">
      <alignment vertical="center" wrapText="1"/>
    </xf>
    <xf numFmtId="0" fontId="10" fillId="0" borderId="13" xfId="0" applyFont="1" applyBorder="1" applyAlignment="1">
      <alignment vertical="center" wrapText="1"/>
    </xf>
    <xf numFmtId="38" fontId="0" fillId="0" borderId="0" xfId="0" applyNumberFormat="1" applyAlignment="1">
      <alignment vertical="center" wrapText="1"/>
    </xf>
    <xf numFmtId="2" fontId="0" fillId="0" borderId="0" xfId="0" applyNumberFormat="1" applyAlignment="1">
      <alignment vertical="center" wrapText="1"/>
    </xf>
    <xf numFmtId="0" fontId="11" fillId="0" borderId="14" xfId="0" applyFont="1" applyFill="1" applyBorder="1" applyAlignment="1">
      <alignment vertical="center" wrapText="1"/>
    </xf>
    <xf numFmtId="176" fontId="1" fillId="0" borderId="15" xfId="1" applyNumberFormat="1" applyFont="1" applyFill="1" applyBorder="1" applyAlignment="1">
      <alignment vertical="center"/>
    </xf>
    <xf numFmtId="0" fontId="10" fillId="2" borderId="7" xfId="0" applyFont="1" applyFill="1" applyBorder="1" applyAlignment="1">
      <alignment vertical="center" shrinkToFit="1"/>
    </xf>
    <xf numFmtId="38" fontId="9" fillId="3" borderId="7" xfId="1" applyFont="1" applyFill="1" applyBorder="1" applyAlignment="1">
      <alignment vertical="center" shrinkToFit="1"/>
    </xf>
    <xf numFmtId="0" fontId="12" fillId="0" borderId="7" xfId="0" applyFont="1" applyBorder="1" applyAlignment="1">
      <alignment horizontal="center" vertical="center" shrinkToFit="1"/>
    </xf>
    <xf numFmtId="0" fontId="12" fillId="0" borderId="7" xfId="0" applyFont="1" applyFill="1" applyBorder="1" applyAlignment="1">
      <alignment horizontal="center" vertical="center" shrinkToFit="1"/>
    </xf>
    <xf numFmtId="0" fontId="12" fillId="0" borderId="8" xfId="0" applyFont="1" applyFill="1" applyBorder="1" applyAlignment="1">
      <alignment horizontal="center" vertical="center" shrinkToFit="1"/>
    </xf>
    <xf numFmtId="0" fontId="12" fillId="0" borderId="8" xfId="0" applyFont="1" applyBorder="1" applyAlignment="1">
      <alignment horizontal="center" vertical="center" shrinkToFit="1"/>
    </xf>
    <xf numFmtId="0" fontId="10" fillId="2" borderId="4" xfId="0" applyFont="1" applyFill="1" applyBorder="1" applyAlignment="1">
      <alignment vertical="center" shrinkToFit="1"/>
    </xf>
    <xf numFmtId="38" fontId="9" fillId="3" borderId="4" xfId="1" applyFont="1" applyFill="1" applyBorder="1" applyAlignment="1">
      <alignment vertical="center" shrinkToFit="1"/>
    </xf>
    <xf numFmtId="0" fontId="12" fillId="0" borderId="4" xfId="0" applyFont="1" applyBorder="1" applyAlignment="1">
      <alignment horizontal="center" vertical="center" shrinkToFit="1"/>
    </xf>
    <xf numFmtId="0" fontId="12" fillId="0" borderId="5" xfId="0" applyFont="1" applyBorder="1" applyAlignment="1">
      <alignment horizontal="center" vertical="center" shrinkToFit="1"/>
    </xf>
    <xf numFmtId="0" fontId="9" fillId="0" borderId="6" xfId="0" applyFont="1" applyFill="1" applyBorder="1" applyAlignment="1">
      <alignment vertical="center" shrinkToFit="1"/>
    </xf>
    <xf numFmtId="0" fontId="12" fillId="0" borderId="7" xfId="0" applyFont="1" applyBorder="1" applyAlignment="1">
      <alignment vertical="center" shrinkToFit="1"/>
    </xf>
    <xf numFmtId="0" fontId="13" fillId="0" borderId="7" xfId="0" applyFont="1" applyBorder="1" applyAlignment="1">
      <alignment vertical="center" shrinkToFit="1"/>
    </xf>
    <xf numFmtId="0" fontId="10" fillId="0" borderId="7" xfId="0" applyFont="1" applyBorder="1" applyAlignment="1">
      <alignment vertical="center" shrinkToFit="1"/>
    </xf>
    <xf numFmtId="0" fontId="9" fillId="0" borderId="7" xfId="0" applyFont="1" applyBorder="1" applyAlignment="1">
      <alignment vertical="center" shrinkToFit="1"/>
    </xf>
    <xf numFmtId="0" fontId="10" fillId="0" borderId="0" xfId="0" applyFont="1" applyFill="1" applyBorder="1" applyAlignment="1">
      <alignment vertical="center" shrinkToFit="1"/>
    </xf>
    <xf numFmtId="0" fontId="12" fillId="0" borderId="0" xfId="0" applyFont="1" applyBorder="1" applyAlignment="1">
      <alignment horizontal="center" vertical="center" shrinkToFit="1"/>
    </xf>
    <xf numFmtId="0" fontId="9" fillId="0" borderId="0" xfId="0" applyFont="1" applyFill="1" applyBorder="1" applyAlignment="1">
      <alignment vertical="center" shrinkToFit="1"/>
    </xf>
    <xf numFmtId="0" fontId="12" fillId="0" borderId="16" xfId="0" applyFont="1" applyFill="1" applyBorder="1" applyAlignment="1">
      <alignment horizontal="center" vertical="center" shrinkToFit="1"/>
    </xf>
    <xf numFmtId="0" fontId="10" fillId="2" borderId="0" xfId="0" applyFont="1" applyFill="1" applyBorder="1" applyAlignment="1">
      <alignment vertical="center" shrinkToFit="1"/>
    </xf>
    <xf numFmtId="38" fontId="9" fillId="3" borderId="0" xfId="1" applyFont="1" applyFill="1" applyBorder="1" applyAlignment="1">
      <alignment vertical="center" shrinkToFit="1"/>
    </xf>
    <xf numFmtId="0" fontId="12" fillId="0" borderId="16" xfId="0" applyFont="1" applyBorder="1" applyAlignment="1">
      <alignment horizontal="center" vertical="center" shrinkToFit="1"/>
    </xf>
    <xf numFmtId="0" fontId="10" fillId="2" borderId="17" xfId="0" applyFont="1" applyFill="1" applyBorder="1" applyAlignment="1">
      <alignment vertical="center" shrinkToFit="1"/>
    </xf>
    <xf numFmtId="38" fontId="9" fillId="3" borderId="17" xfId="1" applyFont="1" applyFill="1" applyBorder="1" applyAlignment="1">
      <alignment vertical="center" shrinkToFit="1"/>
    </xf>
    <xf numFmtId="0" fontId="12" fillId="0" borderId="17" xfId="0" applyFont="1" applyBorder="1" applyAlignment="1">
      <alignment horizontal="center" vertical="center" shrinkToFit="1"/>
    </xf>
    <xf numFmtId="0" fontId="12" fillId="0" borderId="18" xfId="0" applyFont="1" applyBorder="1" applyAlignment="1">
      <alignment horizontal="center" vertical="center" shrinkToFit="1"/>
    </xf>
    <xf numFmtId="176" fontId="14" fillId="0" borderId="19" xfId="1" applyNumberFormat="1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38" fontId="1" fillId="0" borderId="0" xfId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15" fillId="0" borderId="0" xfId="0" applyFont="1" applyAlignment="1">
      <alignment vertical="center" wrapText="1"/>
    </xf>
    <xf numFmtId="38" fontId="8" fillId="0" borderId="20" xfId="1" applyFont="1" applyBorder="1" applyAlignment="1">
      <alignment horizontal="center" vertical="center" wrapText="1"/>
    </xf>
    <xf numFmtId="0" fontId="9" fillId="2" borderId="21" xfId="0" applyFont="1" applyFill="1" applyBorder="1" applyAlignment="1">
      <alignment vertical="center" shrinkToFit="1"/>
    </xf>
    <xf numFmtId="38" fontId="9" fillId="3" borderId="0" xfId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9" fillId="2" borderId="0" xfId="0" applyFont="1" applyFill="1" applyBorder="1" applyAlignment="1">
      <alignment vertical="center" shrinkToFit="1"/>
    </xf>
    <xf numFmtId="0" fontId="12" fillId="0" borderId="16" xfId="0" applyFont="1" applyBorder="1" applyAlignment="1">
      <alignment horizontal="center" vertical="center" wrapText="1"/>
    </xf>
    <xf numFmtId="0" fontId="9" fillId="2" borderId="22" xfId="0" applyFont="1" applyFill="1" applyBorder="1" applyAlignment="1">
      <alignment vertical="center" shrinkToFit="1"/>
    </xf>
    <xf numFmtId="38" fontId="9" fillId="3" borderId="7" xfId="1" applyFont="1" applyFill="1" applyBorder="1" applyAlignment="1">
      <alignment vertical="center" wrapText="1"/>
    </xf>
    <xf numFmtId="0" fontId="12" fillId="0" borderId="7" xfId="0" applyFont="1" applyBorder="1" applyAlignment="1">
      <alignment horizontal="center" vertical="center" wrapText="1"/>
    </xf>
    <xf numFmtId="0" fontId="9" fillId="2" borderId="7" xfId="0" applyFont="1" applyFill="1" applyBorder="1" applyAlignment="1">
      <alignment vertical="center" shrinkToFit="1"/>
    </xf>
    <xf numFmtId="0" fontId="12" fillId="0" borderId="8" xfId="0" applyFont="1" applyBorder="1" applyAlignment="1">
      <alignment horizontal="center" vertical="center" wrapText="1"/>
    </xf>
    <xf numFmtId="0" fontId="9" fillId="2" borderId="11" xfId="0" applyFont="1" applyFill="1" applyBorder="1" applyAlignment="1">
      <alignment vertical="center" shrinkToFit="1"/>
    </xf>
    <xf numFmtId="38" fontId="9" fillId="3" borderId="4" xfId="1" applyFont="1" applyFill="1" applyBorder="1" applyAlignment="1">
      <alignment vertical="center" wrapText="1"/>
    </xf>
    <xf numFmtId="0" fontId="12" fillId="0" borderId="4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vertical="center" shrinkToFit="1"/>
    </xf>
    <xf numFmtId="0" fontId="12" fillId="0" borderId="5" xfId="0" applyFont="1" applyBorder="1" applyAlignment="1">
      <alignment horizontal="center" vertical="center" wrapText="1"/>
    </xf>
    <xf numFmtId="0" fontId="9" fillId="2" borderId="23" xfId="0" applyFont="1" applyFill="1" applyBorder="1" applyAlignment="1">
      <alignment vertical="center" shrinkToFit="1"/>
    </xf>
    <xf numFmtId="38" fontId="9" fillId="3" borderId="17" xfId="1" applyFont="1" applyFill="1" applyBorder="1" applyAlignment="1">
      <alignment vertical="center" wrapText="1"/>
    </xf>
    <xf numFmtId="0" fontId="12" fillId="0" borderId="17" xfId="0" applyFont="1" applyBorder="1" applyAlignment="1">
      <alignment horizontal="center" vertical="center" wrapText="1"/>
    </xf>
    <xf numFmtId="0" fontId="9" fillId="2" borderId="17" xfId="0" applyFont="1" applyFill="1" applyBorder="1" applyAlignment="1">
      <alignment vertical="center" shrinkToFit="1"/>
    </xf>
    <xf numFmtId="0" fontId="12" fillId="0" borderId="18" xfId="0" applyFont="1" applyBorder="1" applyAlignment="1">
      <alignment horizontal="center" vertical="center" wrapText="1"/>
    </xf>
    <xf numFmtId="0" fontId="10" fillId="0" borderId="24" xfId="0" applyFont="1" applyBorder="1" applyAlignment="1">
      <alignment vertical="center" wrapText="1"/>
    </xf>
    <xf numFmtId="38" fontId="10" fillId="0" borderId="25" xfId="1" applyFont="1" applyBorder="1" applyAlignment="1">
      <alignment vertical="center" wrapText="1"/>
    </xf>
    <xf numFmtId="0" fontId="12" fillId="0" borderId="25" xfId="0" applyFont="1" applyBorder="1" applyAlignment="1">
      <alignment vertical="center" wrapText="1"/>
    </xf>
    <xf numFmtId="0" fontId="10" fillId="0" borderId="25" xfId="0" applyFont="1" applyBorder="1" applyAlignment="1">
      <alignment vertical="center" wrapText="1"/>
    </xf>
    <xf numFmtId="0" fontId="10" fillId="0" borderId="26" xfId="0" applyFont="1" applyBorder="1" applyAlignment="1">
      <alignment vertical="center" wrapText="1"/>
    </xf>
    <xf numFmtId="0" fontId="10" fillId="2" borderId="11" xfId="0" applyFont="1" applyFill="1" applyBorder="1" applyAlignment="1">
      <alignment vertical="center" shrinkToFit="1"/>
    </xf>
    <xf numFmtId="0" fontId="10" fillId="2" borderId="21" xfId="0" applyFont="1" applyFill="1" applyBorder="1" applyAlignment="1">
      <alignment vertical="center" shrinkToFit="1"/>
    </xf>
    <xf numFmtId="0" fontId="10" fillId="2" borderId="22" xfId="0" applyFont="1" applyFill="1" applyBorder="1" applyAlignment="1">
      <alignment vertical="center" shrinkToFit="1"/>
    </xf>
    <xf numFmtId="0" fontId="10" fillId="2" borderId="23" xfId="0" applyFont="1" applyFill="1" applyBorder="1" applyAlignment="1">
      <alignment vertical="center" shrinkToFit="1"/>
    </xf>
    <xf numFmtId="176" fontId="1" fillId="0" borderId="23" xfId="1" applyNumberFormat="1" applyFill="1" applyBorder="1" applyAlignment="1">
      <alignment vertical="center"/>
    </xf>
    <xf numFmtId="0" fontId="10" fillId="0" borderId="27" xfId="0" applyFont="1" applyBorder="1" applyAlignment="1">
      <alignment vertical="center" wrapText="1"/>
    </xf>
    <xf numFmtId="38" fontId="10" fillId="0" borderId="28" xfId="1" applyFont="1" applyBorder="1" applyAlignment="1">
      <alignment vertical="center" wrapText="1"/>
    </xf>
    <xf numFmtId="0" fontId="12" fillId="0" borderId="28" xfId="0" applyFont="1" applyBorder="1" applyAlignment="1">
      <alignment vertical="center" wrapText="1"/>
    </xf>
    <xf numFmtId="0" fontId="10" fillId="0" borderId="28" xfId="0" applyFont="1" applyBorder="1" applyAlignment="1">
      <alignment vertical="center" wrapText="1"/>
    </xf>
    <xf numFmtId="0" fontId="10" fillId="0" borderId="29" xfId="0" applyFont="1" applyBorder="1" applyAlignment="1">
      <alignment vertical="center" wrapText="1"/>
    </xf>
    <xf numFmtId="176" fontId="1" fillId="0" borderId="21" xfId="1" applyNumberFormat="1" applyFill="1" applyBorder="1" applyAlignment="1">
      <alignment vertical="center"/>
    </xf>
    <xf numFmtId="0" fontId="0" fillId="0" borderId="30" xfId="0" applyBorder="1" applyAlignment="1">
      <alignment horizontal="center" vertical="center" wrapText="1"/>
    </xf>
    <xf numFmtId="176" fontId="1" fillId="0" borderId="30" xfId="1" applyNumberFormat="1" applyFill="1" applyBorder="1" applyAlignment="1">
      <alignment vertical="center"/>
    </xf>
    <xf numFmtId="38" fontId="10" fillId="0" borderId="0" xfId="1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38" fontId="10" fillId="0" borderId="0" xfId="1" applyFont="1" applyAlignment="1">
      <alignment vertical="center" wrapText="1"/>
    </xf>
    <xf numFmtId="176" fontId="1" fillId="0" borderId="31" xfId="1" applyNumberFormat="1" applyFill="1" applyBorder="1" applyAlignment="1">
      <alignment vertical="center"/>
    </xf>
    <xf numFmtId="38" fontId="10" fillId="0" borderId="27" xfId="1" applyFont="1" applyFill="1" applyBorder="1" applyAlignment="1">
      <alignment vertical="center" wrapText="1"/>
    </xf>
    <xf numFmtId="38" fontId="9" fillId="0" borderId="28" xfId="1" applyFont="1" applyBorder="1" applyAlignment="1">
      <alignment vertical="center" wrapText="1"/>
    </xf>
    <xf numFmtId="176" fontId="14" fillId="0" borderId="32" xfId="1" applyNumberFormat="1" applyFont="1" applyFill="1" applyBorder="1" applyAlignment="1">
      <alignment vertical="center"/>
    </xf>
    <xf numFmtId="38" fontId="16" fillId="0" borderId="24" xfId="1" applyFont="1" applyBorder="1"/>
    <xf numFmtId="38" fontId="10" fillId="0" borderId="25" xfId="1" applyFont="1" applyBorder="1"/>
    <xf numFmtId="0" fontId="12" fillId="0" borderId="25" xfId="0" applyFont="1" applyBorder="1"/>
    <xf numFmtId="0" fontId="10" fillId="0" borderId="25" xfId="0" applyFont="1" applyBorder="1"/>
    <xf numFmtId="0" fontId="10" fillId="0" borderId="26" xfId="0" applyFont="1" applyBorder="1"/>
    <xf numFmtId="0" fontId="15" fillId="0" borderId="0" xfId="0" applyFont="1"/>
    <xf numFmtId="0" fontId="10" fillId="0" borderId="7" xfId="0" applyFont="1" applyFill="1" applyBorder="1" applyAlignment="1">
      <alignment vertical="center" shrinkToFit="1"/>
    </xf>
    <xf numFmtId="0" fontId="0" fillId="0" borderId="14" xfId="0" applyBorder="1" applyAlignment="1">
      <alignment vertical="center" wrapText="1"/>
    </xf>
    <xf numFmtId="0" fontId="12" fillId="0" borderId="12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/>
    </xf>
    <xf numFmtId="176" fontId="1" fillId="0" borderId="33" xfId="1" applyNumberFormat="1" applyFill="1" applyBorder="1" applyAlignment="1">
      <alignment vertical="center"/>
    </xf>
    <xf numFmtId="177" fontId="0" fillId="0" borderId="34" xfId="0" applyNumberFormat="1" applyBorder="1" applyAlignment="1">
      <alignment horizontal="right" vertical="center"/>
    </xf>
    <xf numFmtId="0" fontId="10" fillId="2" borderId="35" xfId="0" applyFont="1" applyFill="1" applyBorder="1" applyAlignment="1">
      <alignment vertical="center" shrinkToFit="1"/>
    </xf>
    <xf numFmtId="38" fontId="9" fillId="3" borderId="36" xfId="1" applyFont="1" applyFill="1" applyBorder="1" applyAlignment="1">
      <alignment vertical="center" shrinkToFit="1"/>
    </xf>
    <xf numFmtId="0" fontId="12" fillId="0" borderId="36" xfId="0" applyFont="1" applyBorder="1" applyAlignment="1">
      <alignment horizontal="center" vertical="center"/>
    </xf>
    <xf numFmtId="0" fontId="10" fillId="2" borderId="36" xfId="0" applyFont="1" applyFill="1" applyBorder="1" applyAlignment="1">
      <alignment vertical="center" shrinkToFit="1"/>
    </xf>
    <xf numFmtId="0" fontId="12" fillId="0" borderId="37" xfId="0" applyFont="1" applyBorder="1" applyAlignment="1">
      <alignment horizontal="center" vertical="center" wrapText="1"/>
    </xf>
    <xf numFmtId="0" fontId="10" fillId="2" borderId="38" xfId="0" applyFont="1" applyFill="1" applyBorder="1" applyAlignment="1">
      <alignment vertical="center" shrinkToFit="1"/>
    </xf>
    <xf numFmtId="38" fontId="9" fillId="3" borderId="12" xfId="1" applyFont="1" applyFill="1" applyBorder="1" applyAlignment="1">
      <alignment vertical="center" shrinkToFit="1"/>
    </xf>
    <xf numFmtId="0" fontId="12" fillId="0" borderId="12" xfId="0" applyFont="1" applyBorder="1" applyAlignment="1">
      <alignment horizontal="center" vertical="center"/>
    </xf>
    <xf numFmtId="0" fontId="10" fillId="2" borderId="12" xfId="0" applyFont="1" applyFill="1" applyBorder="1" applyAlignment="1">
      <alignment vertical="center" shrinkToFit="1"/>
    </xf>
    <xf numFmtId="0" fontId="12" fillId="0" borderId="13" xfId="0" applyFont="1" applyBorder="1" applyAlignment="1">
      <alignment horizontal="center" vertical="center" wrapText="1"/>
    </xf>
    <xf numFmtId="176" fontId="1" fillId="0" borderId="39" xfId="1" applyNumberFormat="1" applyFont="1" applyFill="1" applyBorder="1" applyAlignment="1">
      <alignment vertical="center"/>
    </xf>
    <xf numFmtId="0" fontId="10" fillId="2" borderId="40" xfId="0" applyFont="1" applyFill="1" applyBorder="1" applyAlignment="1">
      <alignment vertical="center" shrinkToFit="1"/>
    </xf>
    <xf numFmtId="38" fontId="9" fillId="3" borderId="41" xfId="1" applyFont="1" applyFill="1" applyBorder="1" applyAlignment="1">
      <alignment vertical="center" shrinkToFit="1"/>
    </xf>
    <xf numFmtId="0" fontId="12" fillId="0" borderId="41" xfId="0" applyFont="1" applyBorder="1" applyAlignment="1">
      <alignment horizontal="center" vertical="center"/>
    </xf>
    <xf numFmtId="0" fontId="10" fillId="2" borderId="41" xfId="0" applyFont="1" applyFill="1" applyBorder="1" applyAlignment="1">
      <alignment vertical="center" shrinkToFit="1"/>
    </xf>
    <xf numFmtId="0" fontId="12" fillId="0" borderId="4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/>
    </xf>
    <xf numFmtId="0" fontId="0" fillId="0" borderId="39" xfId="0" applyBorder="1" applyAlignment="1">
      <alignment vertical="center"/>
    </xf>
    <xf numFmtId="0" fontId="0" fillId="0" borderId="39" xfId="0" applyFill="1" applyBorder="1" applyAlignment="1">
      <alignment horizontal="center" vertical="center" wrapText="1"/>
    </xf>
    <xf numFmtId="0" fontId="0" fillId="0" borderId="39" xfId="0" applyFill="1" applyBorder="1" applyAlignment="1">
      <alignment vertical="center" wrapText="1"/>
    </xf>
    <xf numFmtId="0" fontId="0" fillId="0" borderId="14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/>
    </xf>
    <xf numFmtId="0" fontId="0" fillId="0" borderId="34" xfId="0" applyBorder="1" applyAlignment="1">
      <alignment vertical="center"/>
    </xf>
    <xf numFmtId="176" fontId="1" fillId="0" borderId="43" xfId="1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 shrinkToFit="1"/>
    </xf>
    <xf numFmtId="0" fontId="12" fillId="0" borderId="7" xfId="0" applyFont="1" applyFill="1" applyBorder="1" applyAlignment="1">
      <alignment vertical="center" shrinkToFit="1"/>
    </xf>
    <xf numFmtId="0" fontId="0" fillId="0" borderId="44" xfId="0" applyFill="1" applyBorder="1" applyAlignment="1">
      <alignment horizontal="center" vertical="center" textRotation="255"/>
    </xf>
    <xf numFmtId="0" fontId="0" fillId="0" borderId="44" xfId="0" applyFill="1" applyBorder="1" applyAlignment="1">
      <alignment vertical="center" wrapText="1"/>
    </xf>
    <xf numFmtId="176" fontId="1" fillId="0" borderId="44" xfId="1" applyNumberFormat="1" applyFill="1" applyBorder="1" applyAlignment="1">
      <alignment vertical="center"/>
    </xf>
    <xf numFmtId="0" fontId="10" fillId="2" borderId="45" xfId="0" applyFont="1" applyFill="1" applyBorder="1" applyAlignment="1">
      <alignment vertical="center" shrinkToFit="1"/>
    </xf>
    <xf numFmtId="38" fontId="9" fillId="3" borderId="46" xfId="1" applyFont="1" applyFill="1" applyBorder="1" applyAlignment="1">
      <alignment vertical="center" shrinkToFit="1"/>
    </xf>
    <xf numFmtId="0" fontId="12" fillId="0" borderId="46" xfId="0" applyFont="1" applyBorder="1" applyAlignment="1">
      <alignment horizontal="center" vertical="center" wrapText="1"/>
    </xf>
    <xf numFmtId="0" fontId="10" fillId="2" borderId="46" xfId="0" applyFont="1" applyFill="1" applyBorder="1" applyAlignment="1">
      <alignment vertical="center" shrinkToFit="1"/>
    </xf>
    <xf numFmtId="0" fontId="12" fillId="0" borderId="47" xfId="0" applyFont="1" applyBorder="1" applyAlignment="1">
      <alignment horizontal="center" vertical="center" wrapText="1"/>
    </xf>
    <xf numFmtId="0" fontId="0" fillId="0" borderId="39" xfId="0" applyFill="1" applyBorder="1" applyAlignment="1">
      <alignment horizontal="center" vertical="center" textRotation="255"/>
    </xf>
    <xf numFmtId="176" fontId="1" fillId="0" borderId="39" xfId="1" applyNumberFormat="1" applyFill="1" applyBorder="1" applyAlignment="1">
      <alignment vertical="center"/>
    </xf>
    <xf numFmtId="0" fontId="12" fillId="0" borderId="12" xfId="0" applyFont="1" applyBorder="1" applyAlignment="1">
      <alignment horizontal="center" vertical="center" wrapText="1"/>
    </xf>
    <xf numFmtId="0" fontId="0" fillId="0" borderId="39" xfId="0" applyBorder="1" applyAlignment="1">
      <alignment horizontal="center" vertical="center" textRotation="255"/>
    </xf>
    <xf numFmtId="0" fontId="0" fillId="0" borderId="39" xfId="0" applyFill="1" applyBorder="1" applyAlignment="1">
      <alignment vertical="center"/>
    </xf>
    <xf numFmtId="0" fontId="0" fillId="0" borderId="43" xfId="0" applyBorder="1" applyAlignment="1">
      <alignment horizontal="center" vertical="center" textRotation="255"/>
    </xf>
    <xf numFmtId="0" fontId="0" fillId="0" borderId="43" xfId="0" applyFill="1" applyBorder="1" applyAlignment="1">
      <alignment vertical="center"/>
    </xf>
    <xf numFmtId="176" fontId="1" fillId="0" borderId="43" xfId="1" applyNumberFormat="1" applyFill="1" applyBorder="1" applyAlignment="1">
      <alignment vertical="center"/>
    </xf>
    <xf numFmtId="0" fontId="12" fillId="0" borderId="41" xfId="0" applyFont="1" applyBorder="1" applyAlignment="1">
      <alignment horizontal="center" vertical="center" wrapText="1"/>
    </xf>
    <xf numFmtId="176" fontId="1" fillId="0" borderId="27" xfId="1" applyNumberFormat="1" applyFill="1" applyBorder="1" applyAlignment="1">
      <alignment vertical="center"/>
    </xf>
    <xf numFmtId="0" fontId="10" fillId="2" borderId="48" xfId="0" applyFont="1" applyFill="1" applyBorder="1" applyAlignment="1">
      <alignment vertical="center" shrinkToFit="1"/>
    </xf>
    <xf numFmtId="38" fontId="9" fillId="3" borderId="2" xfId="1" applyFont="1" applyFill="1" applyBorder="1" applyAlignment="1">
      <alignment vertical="center" shrinkToFit="1"/>
    </xf>
    <xf numFmtId="0" fontId="12" fillId="0" borderId="2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vertical="center" shrinkToFit="1"/>
    </xf>
    <xf numFmtId="0" fontId="0" fillId="0" borderId="49" xfId="0" applyFont="1" applyFill="1" applyBorder="1" applyAlignment="1">
      <alignment vertical="center" shrinkToFit="1"/>
    </xf>
    <xf numFmtId="0" fontId="0" fillId="0" borderId="0" xfId="0" applyFont="1" applyAlignment="1">
      <alignment vertical="center" wrapText="1"/>
    </xf>
    <xf numFmtId="0" fontId="0" fillId="0" borderId="14" xfId="0" applyFont="1" applyBorder="1" applyAlignment="1">
      <alignment vertical="center" wrapText="1"/>
    </xf>
    <xf numFmtId="176" fontId="0" fillId="0" borderId="27" xfId="1" applyNumberFormat="1" applyFont="1" applyFill="1" applyBorder="1" applyAlignment="1">
      <alignment vertical="center"/>
    </xf>
    <xf numFmtId="176" fontId="0" fillId="0" borderId="23" xfId="1" applyNumberFormat="1" applyFont="1" applyFill="1" applyBorder="1" applyAlignment="1">
      <alignment vertical="center"/>
    </xf>
    <xf numFmtId="176" fontId="0" fillId="0" borderId="21" xfId="1" applyNumberFormat="1" applyFont="1" applyFill="1" applyBorder="1" applyAlignment="1">
      <alignment vertical="center"/>
    </xf>
    <xf numFmtId="0" fontId="0" fillId="0" borderId="30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176" fontId="0" fillId="0" borderId="30" xfId="1" applyNumberFormat="1" applyFont="1" applyFill="1" applyBorder="1" applyAlignment="1">
      <alignment vertical="center"/>
    </xf>
    <xf numFmtId="0" fontId="0" fillId="0" borderId="34" xfId="0" applyFont="1" applyBorder="1" applyAlignment="1">
      <alignment horizontal="center" vertical="center"/>
    </xf>
    <xf numFmtId="0" fontId="0" fillId="0" borderId="34" xfId="0" applyFont="1" applyBorder="1" applyAlignment="1">
      <alignment vertical="center"/>
    </xf>
    <xf numFmtId="177" fontId="0" fillId="0" borderId="34" xfId="0" applyNumberFormat="1" applyFont="1" applyBorder="1" applyAlignment="1">
      <alignment horizontal="right" vertical="center"/>
    </xf>
    <xf numFmtId="0" fontId="0" fillId="0" borderId="39" xfId="0" applyFont="1" applyBorder="1" applyAlignment="1">
      <alignment horizontal="center" vertical="center"/>
    </xf>
    <xf numFmtId="0" fontId="0" fillId="0" borderId="39" xfId="0" applyFont="1" applyBorder="1" applyAlignment="1">
      <alignment vertical="center"/>
    </xf>
    <xf numFmtId="176" fontId="0" fillId="0" borderId="39" xfId="1" applyNumberFormat="1" applyFont="1" applyFill="1" applyBorder="1" applyAlignment="1">
      <alignment vertical="center"/>
    </xf>
    <xf numFmtId="0" fontId="0" fillId="0" borderId="39" xfId="0" applyFont="1" applyFill="1" applyBorder="1" applyAlignment="1">
      <alignment horizontal="center" vertical="center" wrapText="1"/>
    </xf>
    <xf numFmtId="0" fontId="0" fillId="0" borderId="39" xfId="0" applyFont="1" applyFill="1" applyBorder="1" applyAlignment="1">
      <alignment vertical="center" wrapText="1"/>
    </xf>
    <xf numFmtId="0" fontId="0" fillId="0" borderId="14" xfId="0" applyFont="1" applyBorder="1" applyAlignment="1">
      <alignment horizontal="center" vertical="center" wrapText="1"/>
    </xf>
    <xf numFmtId="176" fontId="0" fillId="0" borderId="43" xfId="1" applyNumberFormat="1" applyFont="1" applyFill="1" applyBorder="1" applyAlignment="1">
      <alignment vertical="center"/>
    </xf>
    <xf numFmtId="176" fontId="0" fillId="0" borderId="33" xfId="1" applyNumberFormat="1" applyFont="1" applyFill="1" applyBorder="1" applyAlignment="1">
      <alignment vertical="center"/>
    </xf>
    <xf numFmtId="0" fontId="0" fillId="0" borderId="44" xfId="0" applyFont="1" applyFill="1" applyBorder="1" applyAlignment="1">
      <alignment horizontal="center" vertical="center" textRotation="255"/>
    </xf>
    <xf numFmtId="0" fontId="0" fillId="0" borderId="44" xfId="0" applyFont="1" applyFill="1" applyBorder="1" applyAlignment="1">
      <alignment vertical="center" wrapText="1"/>
    </xf>
    <xf numFmtId="176" fontId="0" fillId="0" borderId="44" xfId="1" applyNumberFormat="1" applyFont="1" applyFill="1" applyBorder="1" applyAlignment="1">
      <alignment vertical="center"/>
    </xf>
    <xf numFmtId="0" fontId="0" fillId="0" borderId="39" xfId="0" applyFont="1" applyFill="1" applyBorder="1" applyAlignment="1">
      <alignment horizontal="center" vertical="center" textRotation="255"/>
    </xf>
    <xf numFmtId="0" fontId="0" fillId="0" borderId="39" xfId="0" applyFont="1" applyBorder="1" applyAlignment="1">
      <alignment horizontal="center" vertical="center" textRotation="255"/>
    </xf>
    <xf numFmtId="0" fontId="0" fillId="0" borderId="39" xfId="0" applyFont="1" applyFill="1" applyBorder="1" applyAlignment="1">
      <alignment vertical="center"/>
    </xf>
    <xf numFmtId="0" fontId="0" fillId="0" borderId="43" xfId="0" applyFont="1" applyBorder="1" applyAlignment="1">
      <alignment horizontal="center" vertical="center" textRotation="255"/>
    </xf>
    <xf numFmtId="0" fontId="0" fillId="0" borderId="43" xfId="0" applyFont="1" applyFill="1" applyBorder="1" applyAlignment="1">
      <alignment vertical="center"/>
    </xf>
    <xf numFmtId="176" fontId="0" fillId="0" borderId="31" xfId="1" applyNumberFormat="1" applyFont="1" applyFill="1" applyBorder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5" fillId="0" borderId="74" xfId="0" applyFont="1" applyBorder="1" applyAlignment="1">
      <alignment horizontal="center" vertical="center"/>
    </xf>
    <xf numFmtId="0" fontId="5" fillId="0" borderId="75" xfId="0" applyFont="1" applyBorder="1" applyAlignment="1">
      <alignment horizontal="center" vertical="center"/>
    </xf>
    <xf numFmtId="0" fontId="5" fillId="0" borderId="76" xfId="0" applyFont="1" applyBorder="1" applyAlignment="1">
      <alignment horizontal="center" vertical="center"/>
    </xf>
    <xf numFmtId="0" fontId="0" fillId="0" borderId="77" xfId="0" applyBorder="1" applyAlignment="1">
      <alignment horizontal="center" vertical="center"/>
    </xf>
    <xf numFmtId="0" fontId="0" fillId="0" borderId="78" xfId="0" applyBorder="1" applyAlignment="1">
      <alignment horizontal="center" vertical="center"/>
    </xf>
    <xf numFmtId="0" fontId="0" fillId="0" borderId="79" xfId="0" applyBorder="1" applyAlignment="1">
      <alignment horizontal="center" vertical="center"/>
    </xf>
    <xf numFmtId="0" fontId="10" fillId="2" borderId="0" xfId="0" applyFont="1" applyFill="1" applyBorder="1" applyAlignment="1">
      <alignment vertical="center" shrinkToFit="1"/>
    </xf>
    <xf numFmtId="38" fontId="9" fillId="0" borderId="7" xfId="1" applyFont="1" applyFill="1" applyBorder="1" applyAlignment="1">
      <alignment vertical="center" shrinkToFit="1"/>
    </xf>
    <xf numFmtId="0" fontId="10" fillId="2" borderId="7" xfId="0" applyFont="1" applyFill="1" applyBorder="1" applyAlignment="1">
      <alignment vertical="center" shrinkToFit="1"/>
    </xf>
    <xf numFmtId="38" fontId="9" fillId="3" borderId="7" xfId="1" applyFont="1" applyFill="1" applyBorder="1" applyAlignment="1">
      <alignment vertical="center" shrinkToFit="1"/>
    </xf>
    <xf numFmtId="0" fontId="10" fillId="0" borderId="7" xfId="0" applyFont="1" applyFill="1" applyBorder="1" applyAlignment="1">
      <alignment vertical="center" shrinkToFit="1"/>
    </xf>
    <xf numFmtId="0" fontId="10" fillId="2" borderId="6" xfId="0" applyFont="1" applyFill="1" applyBorder="1" applyAlignment="1">
      <alignment vertical="center" shrinkToFit="1"/>
    </xf>
    <xf numFmtId="0" fontId="10" fillId="2" borderId="8" xfId="0" applyFont="1" applyFill="1" applyBorder="1" applyAlignment="1">
      <alignment vertical="center" shrinkToFit="1"/>
    </xf>
    <xf numFmtId="0" fontId="10" fillId="2" borderId="10" xfId="0" applyFont="1" applyFill="1" applyBorder="1" applyAlignment="1">
      <alignment vertical="center" shrinkToFit="1"/>
    </xf>
    <xf numFmtId="0" fontId="10" fillId="2" borderId="4" xfId="0" applyFont="1" applyFill="1" applyBorder="1" applyAlignment="1">
      <alignment vertical="center" shrinkToFit="1"/>
    </xf>
    <xf numFmtId="0" fontId="10" fillId="2" borderId="5" xfId="0" applyFont="1" applyFill="1" applyBorder="1" applyAlignment="1">
      <alignment vertical="center" shrinkToFit="1"/>
    </xf>
    <xf numFmtId="0" fontId="10" fillId="0" borderId="67" xfId="0" applyFont="1" applyFill="1" applyBorder="1" applyAlignment="1">
      <alignment vertical="center" shrinkToFit="1"/>
    </xf>
    <xf numFmtId="0" fontId="10" fillId="0" borderId="12" xfId="0" applyFont="1" applyFill="1" applyBorder="1" applyAlignment="1">
      <alignment vertical="center" shrinkToFit="1"/>
    </xf>
    <xf numFmtId="0" fontId="10" fillId="0" borderId="12" xfId="0" applyFont="1" applyBorder="1" applyAlignment="1">
      <alignment vertical="center"/>
    </xf>
    <xf numFmtId="0" fontId="10" fillId="0" borderId="0" xfId="0" applyFont="1" applyFill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176" fontId="1" fillId="0" borderId="15" xfId="1" applyNumberFormat="1" applyFont="1" applyBorder="1" applyAlignment="1">
      <alignment vertical="center"/>
    </xf>
    <xf numFmtId="0" fontId="0" fillId="0" borderId="72" xfId="0" applyBorder="1" applyAlignment="1">
      <alignment vertical="center"/>
    </xf>
    <xf numFmtId="0" fontId="10" fillId="2" borderId="9" xfId="0" applyFont="1" applyFill="1" applyBorder="1" applyAlignment="1">
      <alignment vertical="center" shrinkToFit="1"/>
    </xf>
    <xf numFmtId="38" fontId="9" fillId="3" borderId="0" xfId="1" applyFont="1" applyFill="1" applyBorder="1" applyAlignment="1">
      <alignment vertical="center" shrinkToFit="1"/>
    </xf>
    <xf numFmtId="0" fontId="10" fillId="2" borderId="73" xfId="0" applyFont="1" applyFill="1" applyBorder="1" applyAlignment="1">
      <alignment vertical="center" shrinkToFit="1"/>
    </xf>
    <xf numFmtId="0" fontId="10" fillId="2" borderId="17" xfId="0" applyFont="1" applyFill="1" applyBorder="1" applyAlignment="1">
      <alignment vertical="center" shrinkToFit="1"/>
    </xf>
    <xf numFmtId="38" fontId="9" fillId="3" borderId="17" xfId="1" applyFont="1" applyFill="1" applyBorder="1" applyAlignment="1">
      <alignment vertical="center" shrinkToFit="1"/>
    </xf>
    <xf numFmtId="38" fontId="9" fillId="3" borderId="4" xfId="1" applyFont="1" applyFill="1" applyBorder="1" applyAlignment="1">
      <alignment vertical="center" shrinkToFit="1"/>
    </xf>
    <xf numFmtId="176" fontId="1" fillId="0" borderId="15" xfId="1" applyNumberFormat="1" applyFont="1" applyFill="1" applyBorder="1" applyAlignment="1">
      <alignment vertical="center"/>
    </xf>
    <xf numFmtId="176" fontId="1" fillId="0" borderId="55" xfId="1" applyNumberFormat="1" applyFont="1" applyFill="1" applyBorder="1" applyAlignment="1">
      <alignment vertical="center"/>
    </xf>
    <xf numFmtId="0" fontId="1" fillId="0" borderId="14" xfId="0" applyFont="1" applyFill="1" applyBorder="1" applyAlignment="1">
      <alignment vertical="center"/>
    </xf>
    <xf numFmtId="0" fontId="1" fillId="0" borderId="53" xfId="0" applyFont="1" applyFill="1" applyBorder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0" fillId="0" borderId="0" xfId="0" applyAlignment="1"/>
    <xf numFmtId="0" fontId="3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/>
    <xf numFmtId="0" fontId="3" fillId="0" borderId="69" xfId="0" applyFont="1" applyBorder="1" applyAlignment="1">
      <alignment horizontal="left" vertical="center" wrapText="1"/>
    </xf>
    <xf numFmtId="0" fontId="0" fillId="0" borderId="69" xfId="0" applyBorder="1" applyAlignment="1">
      <alignment horizontal="left" vertical="center" wrapText="1"/>
    </xf>
    <xf numFmtId="0" fontId="0" fillId="0" borderId="69" xfId="0" applyBorder="1" applyAlignment="1"/>
    <xf numFmtId="0" fontId="4" fillId="0" borderId="0" xfId="0" applyFont="1" applyAlignment="1">
      <alignment horizontal="right" vertical="center" wrapText="1"/>
    </xf>
    <xf numFmtId="0" fontId="8" fillId="0" borderId="61" xfId="0" applyFont="1" applyBorder="1" applyAlignment="1">
      <alignment horizontal="center" vertical="center"/>
    </xf>
    <xf numFmtId="0" fontId="0" fillId="0" borderId="30" xfId="0" applyBorder="1" applyAlignment="1">
      <alignment vertical="center"/>
    </xf>
    <xf numFmtId="0" fontId="0" fillId="0" borderId="70" xfId="0" applyBorder="1" applyAlignment="1">
      <alignment vertical="center"/>
    </xf>
    <xf numFmtId="0" fontId="0" fillId="0" borderId="71" xfId="0" applyBorder="1" applyAlignment="1">
      <alignment vertical="center"/>
    </xf>
    <xf numFmtId="0" fontId="0" fillId="0" borderId="53" xfId="0" applyBorder="1" applyAlignment="1">
      <alignment vertical="center"/>
    </xf>
    <xf numFmtId="176" fontId="1" fillId="0" borderId="22" xfId="1" applyNumberFormat="1" applyFont="1" applyBorder="1" applyAlignment="1">
      <alignment vertical="center"/>
    </xf>
    <xf numFmtId="176" fontId="1" fillId="0" borderId="21" xfId="1" applyNumberFormat="1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9" fillId="3" borderId="0" xfId="0" applyFont="1" applyFill="1" applyBorder="1" applyAlignment="1">
      <alignment vertical="center"/>
    </xf>
    <xf numFmtId="38" fontId="9" fillId="0" borderId="4" xfId="1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16" xfId="0" applyFont="1" applyBorder="1" applyAlignment="1">
      <alignment vertical="center"/>
    </xf>
    <xf numFmtId="0" fontId="8" fillId="0" borderId="61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10" fillId="0" borderId="63" xfId="0" applyFont="1" applyBorder="1" applyAlignment="1">
      <alignment vertical="center" wrapText="1"/>
    </xf>
    <xf numFmtId="0" fontId="10" fillId="0" borderId="64" xfId="0" applyFont="1" applyBorder="1" applyAlignment="1">
      <alignment vertical="center" wrapText="1"/>
    </xf>
    <xf numFmtId="0" fontId="10" fillId="0" borderId="65" xfId="0" applyFon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1" fillId="0" borderId="66" xfId="0" applyFont="1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10" fillId="0" borderId="12" xfId="0" applyFont="1" applyBorder="1" applyAlignment="1">
      <alignment vertical="center" shrinkToFit="1"/>
    </xf>
    <xf numFmtId="0" fontId="9" fillId="3" borderId="12" xfId="0" applyFont="1" applyFill="1" applyBorder="1" applyAlignment="1">
      <alignment vertical="center"/>
    </xf>
    <xf numFmtId="0" fontId="0" fillId="0" borderId="22" xfId="0" applyFill="1" applyBorder="1" applyAlignment="1">
      <alignment vertical="center"/>
    </xf>
    <xf numFmtId="0" fontId="0" fillId="0" borderId="21" xfId="0" applyFill="1" applyBorder="1" applyAlignment="1">
      <alignment vertical="center"/>
    </xf>
    <xf numFmtId="0" fontId="0" fillId="0" borderId="11" xfId="0" applyBorder="1" applyAlignment="1">
      <alignment vertical="center"/>
    </xf>
    <xf numFmtId="38" fontId="9" fillId="3" borderId="2" xfId="1" applyFont="1" applyFill="1" applyBorder="1" applyAlignment="1">
      <alignment vertical="center"/>
    </xf>
    <xf numFmtId="0" fontId="9" fillId="3" borderId="68" xfId="0" applyFont="1" applyFill="1" applyBorder="1" applyAlignment="1">
      <alignment vertical="center"/>
    </xf>
    <xf numFmtId="0" fontId="9" fillId="3" borderId="2" xfId="0" applyFont="1" applyFill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0" fillId="0" borderId="55" xfId="0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53" xfId="0" applyFont="1" applyBorder="1" applyAlignment="1">
      <alignment vertical="center"/>
    </xf>
    <xf numFmtId="176" fontId="1" fillId="0" borderId="54" xfId="1" applyNumberFormat="1" applyFont="1" applyFill="1" applyBorder="1" applyAlignment="1">
      <alignment vertical="center"/>
    </xf>
    <xf numFmtId="0" fontId="14" fillId="0" borderId="56" xfId="0" applyFont="1" applyBorder="1" applyAlignment="1">
      <alignment horizontal="center" vertical="center" wrapText="1"/>
    </xf>
    <xf numFmtId="0" fontId="0" fillId="0" borderId="57" xfId="0" applyBorder="1" applyAlignment="1">
      <alignment horizontal="center" vertical="center" wrapText="1"/>
    </xf>
    <xf numFmtId="0" fontId="1" fillId="0" borderId="50" xfId="0" applyFont="1" applyFill="1" applyBorder="1" applyAlignment="1">
      <alignment horizontal="center" vertical="center" textRotation="255" wrapText="1"/>
    </xf>
    <xf numFmtId="0" fontId="1" fillId="0" borderId="51" xfId="0" applyFont="1" applyFill="1" applyBorder="1" applyAlignment="1">
      <alignment horizontal="center" vertical="center" textRotation="255" wrapText="1"/>
    </xf>
    <xf numFmtId="0" fontId="0" fillId="0" borderId="51" xfId="0" applyBorder="1" applyAlignment="1">
      <alignment horizontal="center" vertical="center" textRotation="255" wrapText="1"/>
    </xf>
    <xf numFmtId="0" fontId="0" fillId="0" borderId="52" xfId="0" applyBorder="1" applyAlignment="1">
      <alignment horizontal="center" vertical="center" textRotation="255" wrapText="1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50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0" fontId="0" fillId="0" borderId="58" xfId="0" applyBorder="1" applyAlignment="1">
      <alignment horizontal="center" vertical="center"/>
    </xf>
    <xf numFmtId="0" fontId="1" fillId="0" borderId="59" xfId="0" applyFont="1" applyBorder="1" applyAlignment="1">
      <alignment vertical="center" wrapText="1"/>
    </xf>
    <xf numFmtId="0" fontId="0" fillId="0" borderId="60" xfId="0" applyBorder="1" applyAlignment="1">
      <alignment vertical="center" wrapText="1"/>
    </xf>
    <xf numFmtId="38" fontId="9" fillId="0" borderId="7" xfId="1" applyFont="1" applyBorder="1" applyAlignment="1">
      <alignment vertical="center" shrinkToFit="1"/>
    </xf>
    <xf numFmtId="38" fontId="9" fillId="0" borderId="8" xfId="1" applyFont="1" applyBorder="1" applyAlignment="1">
      <alignment vertical="center" shrinkToFit="1"/>
    </xf>
    <xf numFmtId="38" fontId="9" fillId="0" borderId="0" xfId="1" applyFont="1" applyFill="1" applyBorder="1" applyAlignment="1">
      <alignment vertical="center" shrinkToFit="1"/>
    </xf>
    <xf numFmtId="0" fontId="9" fillId="3" borderId="7" xfId="0" applyFont="1" applyFill="1" applyBorder="1" applyAlignment="1">
      <alignment vertical="center" shrinkToFit="1"/>
    </xf>
    <xf numFmtId="0" fontId="11" fillId="0" borderId="7" xfId="0" applyFont="1" applyBorder="1" applyAlignment="1">
      <alignment vertical="center" shrinkToFit="1"/>
    </xf>
    <xf numFmtId="0" fontId="13" fillId="0" borderId="7" xfId="0" applyFont="1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49" fontId="12" fillId="0" borderId="7" xfId="0" applyNumberFormat="1" applyFont="1" applyFill="1" applyBorder="1" applyAlignment="1">
      <alignment vertical="center" shrinkToFit="1"/>
    </xf>
    <xf numFmtId="0" fontId="0" fillId="0" borderId="7" xfId="0" applyFill="1" applyBorder="1" applyAlignment="1">
      <alignment vertical="center"/>
    </xf>
    <xf numFmtId="38" fontId="9" fillId="3" borderId="0" xfId="1" applyFont="1" applyFill="1" applyBorder="1" applyAlignment="1">
      <alignment horizontal="center" vertical="center" shrinkToFit="1"/>
    </xf>
    <xf numFmtId="38" fontId="11" fillId="3" borderId="0" xfId="1" applyFont="1" applyFill="1" applyBorder="1" applyAlignment="1">
      <alignment vertical="center" shrinkToFit="1"/>
    </xf>
    <xf numFmtId="38" fontId="9" fillId="0" borderId="12" xfId="1" applyFont="1" applyBorder="1" applyAlignment="1">
      <alignment vertical="center" wrapText="1"/>
    </xf>
    <xf numFmtId="0" fontId="9" fillId="0" borderId="12" xfId="0" applyFont="1" applyBorder="1" applyAlignment="1">
      <alignment vertical="center" wrapText="1"/>
    </xf>
    <xf numFmtId="0" fontId="1" fillId="0" borderId="50" xfId="0" applyFont="1" applyFill="1" applyBorder="1" applyAlignment="1">
      <alignment horizontal="center" vertical="center"/>
    </xf>
    <xf numFmtId="0" fontId="1" fillId="0" borderId="51" xfId="0" applyFont="1" applyFill="1" applyBorder="1" applyAlignment="1">
      <alignment horizontal="center" vertical="center"/>
    </xf>
    <xf numFmtId="0" fontId="12" fillId="0" borderId="7" xfId="0" applyFont="1" applyBorder="1" applyAlignment="1">
      <alignment vertical="center" shrinkToFit="1"/>
    </xf>
    <xf numFmtId="0" fontId="0" fillId="0" borderId="7" xfId="0" applyBorder="1" applyAlignment="1">
      <alignment vertical="center"/>
    </xf>
    <xf numFmtId="0" fontId="10" fillId="0" borderId="9" xfId="0" applyFont="1" applyFill="1" applyBorder="1" applyAlignment="1">
      <alignment vertical="center" shrinkToFit="1"/>
    </xf>
    <xf numFmtId="0" fontId="3" fillId="0" borderId="83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/>
    </xf>
    <xf numFmtId="0" fontId="3" fillId="0" borderId="84" xfId="0" applyFont="1" applyFill="1" applyBorder="1" applyAlignment="1">
      <alignment horizontal="center" vertical="center"/>
    </xf>
    <xf numFmtId="0" fontId="0" fillId="0" borderId="73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0" fillId="0" borderId="60" xfId="0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85" xfId="0" applyBorder="1" applyAlignment="1">
      <alignment horizontal="center" vertical="center" wrapText="1"/>
    </xf>
    <xf numFmtId="0" fontId="0" fillId="0" borderId="80" xfId="0" applyBorder="1" applyAlignment="1">
      <alignment vertical="center"/>
    </xf>
    <xf numFmtId="0" fontId="1" fillId="0" borderId="68" xfId="0" applyFont="1" applyFill="1" applyBorder="1" applyAlignment="1">
      <alignment horizontal="center" vertical="center" textRotation="255"/>
    </xf>
    <xf numFmtId="0" fontId="1" fillId="0" borderId="9" xfId="0" applyFont="1" applyFill="1" applyBorder="1" applyAlignment="1">
      <alignment horizontal="center" vertical="center" textRotation="255"/>
    </xf>
    <xf numFmtId="0" fontId="0" fillId="0" borderId="81" xfId="0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0" fillId="0" borderId="82" xfId="0" applyFill="1" applyBorder="1" applyAlignment="1">
      <alignment horizontal="center" vertical="center" wrapText="1"/>
    </xf>
    <xf numFmtId="0" fontId="0" fillId="0" borderId="86" xfId="0" applyFill="1" applyBorder="1" applyAlignment="1">
      <alignment horizontal="center" vertical="center" textRotation="255" wrapText="1"/>
    </xf>
    <xf numFmtId="0" fontId="0" fillId="0" borderId="51" xfId="0" applyFill="1" applyBorder="1" applyAlignment="1">
      <alignment horizontal="center" vertical="center" textRotation="255" wrapText="1"/>
    </xf>
    <xf numFmtId="0" fontId="0" fillId="0" borderId="58" xfId="0" applyFill="1" applyBorder="1" applyAlignment="1">
      <alignment horizontal="center" vertical="center" textRotation="255" wrapText="1"/>
    </xf>
    <xf numFmtId="0" fontId="0" fillId="0" borderId="58" xfId="0" applyBorder="1" applyAlignment="1">
      <alignment horizontal="center" vertical="center" textRotation="255" wrapText="1"/>
    </xf>
    <xf numFmtId="0" fontId="0" fillId="0" borderId="81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82" xfId="0" applyBorder="1" applyAlignment="1">
      <alignment horizontal="center" vertical="center" wrapText="1"/>
    </xf>
    <xf numFmtId="0" fontId="0" fillId="0" borderId="14" xfId="0" applyBorder="1" applyAlignment="1">
      <alignment vertical="center" textRotation="255" wrapText="1"/>
    </xf>
    <xf numFmtId="0" fontId="0" fillId="0" borderId="80" xfId="0" applyBorder="1" applyAlignment="1">
      <alignment vertical="center" textRotation="255" wrapText="1"/>
    </xf>
    <xf numFmtId="0" fontId="0" fillId="0" borderId="53" xfId="0" applyBorder="1" applyAlignment="1">
      <alignment vertical="center" textRotation="255" wrapText="1"/>
    </xf>
    <xf numFmtId="0" fontId="0" fillId="0" borderId="14" xfId="0" applyFill="1" applyBorder="1" applyAlignment="1">
      <alignment vertical="center" wrapText="1"/>
    </xf>
    <xf numFmtId="0" fontId="0" fillId="0" borderId="53" xfId="0" applyFill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53" xfId="0" applyBorder="1" applyAlignment="1">
      <alignment vertical="center" wrapText="1"/>
    </xf>
    <xf numFmtId="0" fontId="0" fillId="0" borderId="80" xfId="0" applyBorder="1" applyAlignment="1">
      <alignment vertical="center" wrapText="1"/>
    </xf>
    <xf numFmtId="0" fontId="0" fillId="0" borderId="31" xfId="0" applyBorder="1" applyAlignment="1">
      <alignment vertical="center" textRotation="255" wrapText="1"/>
    </xf>
    <xf numFmtId="0" fontId="0" fillId="0" borderId="31" xfId="0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71" xfId="0" applyBorder="1" applyAlignment="1">
      <alignment vertical="center" textRotation="255" wrapText="1"/>
    </xf>
    <xf numFmtId="0" fontId="0" fillId="0" borderId="71" xfId="0" applyBorder="1" applyAlignment="1">
      <alignment vertical="center" wrapText="1"/>
    </xf>
    <xf numFmtId="0" fontId="8" fillId="0" borderId="30" xfId="0" applyFont="1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176" fontId="1" fillId="0" borderId="14" xfId="1" applyNumberFormat="1" applyBorder="1" applyAlignment="1">
      <alignment vertical="center"/>
    </xf>
    <xf numFmtId="176" fontId="1" fillId="0" borderId="53" xfId="1" applyNumberFormat="1" applyBorder="1" applyAlignment="1">
      <alignment vertical="center"/>
    </xf>
    <xf numFmtId="176" fontId="1" fillId="0" borderId="80" xfId="1" applyNumberFormat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0" fillId="0" borderId="30" xfId="0" applyBorder="1" applyAlignment="1">
      <alignment vertical="center" wrapText="1"/>
    </xf>
    <xf numFmtId="0" fontId="0" fillId="0" borderId="70" xfId="0" applyBorder="1" applyAlignment="1">
      <alignment vertical="center" wrapText="1"/>
    </xf>
    <xf numFmtId="176" fontId="1" fillId="0" borderId="71" xfId="1" applyNumberFormat="1" applyBorder="1" applyAlignment="1">
      <alignment vertical="center"/>
    </xf>
    <xf numFmtId="176" fontId="1" fillId="0" borderId="31" xfId="1" applyNumberFormat="1" applyBorder="1" applyAlignment="1">
      <alignment vertical="center"/>
    </xf>
    <xf numFmtId="0" fontId="11" fillId="0" borderId="14" xfId="0" applyFont="1" applyBorder="1" applyAlignment="1">
      <alignment vertical="center"/>
    </xf>
    <xf numFmtId="0" fontId="11" fillId="0" borderId="53" xfId="0" applyFont="1" applyBorder="1" applyAlignment="1">
      <alignment vertical="center"/>
    </xf>
    <xf numFmtId="176" fontId="0" fillId="0" borderId="14" xfId="1" applyNumberFormat="1" applyFont="1" applyBorder="1" applyAlignment="1">
      <alignment vertical="center"/>
    </xf>
    <xf numFmtId="176" fontId="0" fillId="0" borderId="80" xfId="1" applyNumberFormat="1" applyFont="1" applyBorder="1" applyAlignment="1">
      <alignment vertical="center"/>
    </xf>
    <xf numFmtId="0" fontId="0" fillId="0" borderId="14" xfId="0" applyFont="1" applyBorder="1" applyAlignment="1">
      <alignment vertical="center" wrapText="1"/>
    </xf>
    <xf numFmtId="0" fontId="0" fillId="0" borderId="53" xfId="0" applyFont="1" applyBorder="1" applyAlignment="1">
      <alignment vertical="center" wrapText="1"/>
    </xf>
    <xf numFmtId="176" fontId="0" fillId="0" borderId="31" xfId="1" applyNumberFormat="1" applyFont="1" applyBorder="1" applyAlignment="1">
      <alignment vertical="center"/>
    </xf>
    <xf numFmtId="0" fontId="0" fillId="0" borderId="53" xfId="0" applyFont="1" applyBorder="1" applyAlignment="1">
      <alignment vertical="center"/>
    </xf>
    <xf numFmtId="176" fontId="0" fillId="0" borderId="53" xfId="1" applyNumberFormat="1" applyFont="1" applyBorder="1" applyAlignment="1">
      <alignment vertical="center"/>
    </xf>
    <xf numFmtId="0" fontId="0" fillId="0" borderId="71" xfId="0" applyFont="1" applyBorder="1" applyAlignment="1">
      <alignment vertical="center" textRotation="255" wrapText="1"/>
    </xf>
    <xf numFmtId="0" fontId="0" fillId="0" borderId="53" xfId="0" applyFont="1" applyBorder="1" applyAlignment="1">
      <alignment vertical="center" textRotation="255" wrapText="1"/>
    </xf>
    <xf numFmtId="0" fontId="0" fillId="0" borderId="71" xfId="0" applyFont="1" applyBorder="1" applyAlignment="1">
      <alignment vertical="center" wrapText="1"/>
    </xf>
    <xf numFmtId="0" fontId="0" fillId="0" borderId="14" xfId="0" applyFont="1" applyBorder="1" applyAlignment="1">
      <alignment vertical="center" textRotation="255" wrapText="1"/>
    </xf>
    <xf numFmtId="0" fontId="0" fillId="0" borderId="62" xfId="0" applyFont="1" applyBorder="1" applyAlignment="1">
      <alignment horizontal="center" vertical="center" wrapText="1"/>
    </xf>
    <xf numFmtId="0" fontId="0" fillId="0" borderId="51" xfId="0" applyFont="1" applyBorder="1" applyAlignment="1">
      <alignment horizontal="center" vertical="center" textRotation="255" wrapText="1"/>
    </xf>
    <xf numFmtId="0" fontId="0" fillId="0" borderId="58" xfId="0" applyFont="1" applyBorder="1" applyAlignment="1">
      <alignment horizontal="center" vertical="center" textRotation="255" wrapText="1"/>
    </xf>
    <xf numFmtId="0" fontId="0" fillId="0" borderId="30" xfId="0" applyFont="1" applyBorder="1" applyAlignment="1">
      <alignment vertical="center" wrapText="1"/>
    </xf>
    <xf numFmtId="0" fontId="0" fillId="0" borderId="70" xfId="0" applyFont="1" applyBorder="1" applyAlignment="1">
      <alignment vertical="center" wrapText="1"/>
    </xf>
    <xf numFmtId="176" fontId="0" fillId="0" borderId="71" xfId="1" applyNumberFormat="1" applyFont="1" applyBorder="1" applyAlignment="1">
      <alignment vertical="center"/>
    </xf>
    <xf numFmtId="0" fontId="0" fillId="0" borderId="80" xfId="0" applyFont="1" applyBorder="1" applyAlignment="1">
      <alignment vertical="center" textRotation="255" wrapText="1"/>
    </xf>
    <xf numFmtId="0" fontId="0" fillId="0" borderId="14" xfId="0" applyFont="1" applyFill="1" applyBorder="1" applyAlignment="1">
      <alignment vertical="center" wrapText="1"/>
    </xf>
    <xf numFmtId="0" fontId="0" fillId="0" borderId="53" xfId="0" applyFont="1" applyFill="1" applyBorder="1" applyAlignment="1">
      <alignment vertical="center" wrapText="1"/>
    </xf>
    <xf numFmtId="0" fontId="0" fillId="0" borderId="80" xfId="0" applyFont="1" applyBorder="1" applyAlignment="1">
      <alignment vertical="center" wrapText="1"/>
    </xf>
    <xf numFmtId="0" fontId="0" fillId="0" borderId="81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82" xfId="0" applyFont="1" applyBorder="1" applyAlignment="1">
      <alignment horizontal="center" vertical="center" wrapText="1"/>
    </xf>
    <xf numFmtId="0" fontId="0" fillId="0" borderId="31" xfId="0" applyFont="1" applyBorder="1" applyAlignment="1">
      <alignment vertical="center" textRotation="255" wrapText="1"/>
    </xf>
    <xf numFmtId="0" fontId="0" fillId="0" borderId="31" xfId="0" applyFont="1" applyBorder="1" applyAlignment="1">
      <alignment vertical="center" wrapText="1"/>
    </xf>
    <xf numFmtId="0" fontId="0" fillId="0" borderId="73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 vertical="center" wrapText="1"/>
    </xf>
    <xf numFmtId="0" fontId="0" fillId="0" borderId="60" xfId="0" applyFont="1" applyFill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85" xfId="0" applyFont="1" applyBorder="1" applyAlignment="1">
      <alignment horizontal="center" vertical="center" wrapText="1"/>
    </xf>
    <xf numFmtId="0" fontId="0" fillId="0" borderId="14" xfId="0" applyFont="1" applyBorder="1" applyAlignment="1">
      <alignment vertical="center"/>
    </xf>
    <xf numFmtId="0" fontId="0" fillId="0" borderId="80" xfId="0" applyFont="1" applyBorder="1" applyAlignment="1">
      <alignment vertical="center"/>
    </xf>
    <xf numFmtId="0" fontId="0" fillId="0" borderId="68" xfId="0" applyFont="1" applyFill="1" applyBorder="1" applyAlignment="1">
      <alignment horizontal="center" vertical="center" textRotation="255"/>
    </xf>
    <xf numFmtId="0" fontId="0" fillId="0" borderId="9" xfId="0" applyFont="1" applyFill="1" applyBorder="1" applyAlignment="1">
      <alignment horizontal="center" vertical="center" textRotation="255"/>
    </xf>
    <xf numFmtId="0" fontId="0" fillId="0" borderId="81" xfId="0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horizontal="center" vertical="center" wrapText="1"/>
    </xf>
    <xf numFmtId="0" fontId="0" fillId="0" borderId="82" xfId="0" applyFont="1" applyFill="1" applyBorder="1" applyAlignment="1">
      <alignment horizontal="center" vertical="center" wrapText="1"/>
    </xf>
    <xf numFmtId="0" fontId="0" fillId="0" borderId="86" xfId="0" applyFont="1" applyFill="1" applyBorder="1" applyAlignment="1">
      <alignment horizontal="center" vertical="center" textRotation="255" wrapText="1"/>
    </xf>
    <xf numFmtId="0" fontId="0" fillId="0" borderId="51" xfId="0" applyFont="1" applyFill="1" applyBorder="1" applyAlignment="1">
      <alignment horizontal="center" vertical="center" textRotation="255" wrapText="1"/>
    </xf>
    <xf numFmtId="0" fontId="0" fillId="0" borderId="58" xfId="0" applyFont="1" applyFill="1" applyBorder="1" applyAlignment="1">
      <alignment horizontal="center" vertical="center" textRotation="255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43</xdr:row>
      <xdr:rowOff>0</xdr:rowOff>
    </xdr:from>
    <xdr:to>
      <xdr:col>4</xdr:col>
      <xdr:colOff>0</xdr:colOff>
      <xdr:row>43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3171825" y="11410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区　　　名</a:t>
          </a:r>
        </a:p>
      </xdr:txBody>
    </xdr:sp>
    <xdr:clientData/>
  </xdr:twoCellAnchor>
  <xdr:twoCellAnchor>
    <xdr:from>
      <xdr:col>4</xdr:col>
      <xdr:colOff>0</xdr:colOff>
      <xdr:row>43</xdr:row>
      <xdr:rowOff>0</xdr:rowOff>
    </xdr:from>
    <xdr:to>
      <xdr:col>4</xdr:col>
      <xdr:colOff>0</xdr:colOff>
      <xdr:row>43</xdr:row>
      <xdr:rowOff>0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3171825" y="11410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整理番号</a:t>
          </a:r>
        </a:p>
      </xdr:txBody>
    </xdr:sp>
    <xdr:clientData/>
  </xdr:twoCellAnchor>
  <xdr:twoCellAnchor>
    <xdr:from>
      <xdr:col>3</xdr:col>
      <xdr:colOff>66675</xdr:colOff>
      <xdr:row>43</xdr:row>
      <xdr:rowOff>0</xdr:rowOff>
    </xdr:from>
    <xdr:to>
      <xdr:col>3</xdr:col>
      <xdr:colOff>180975</xdr:colOff>
      <xdr:row>43</xdr:row>
      <xdr:rowOff>0</xdr:rowOff>
    </xdr:to>
    <xdr:sp macro="" textlink="">
      <xdr:nvSpPr>
        <xdr:cNvPr id="1027" name="Rectangle 3"/>
        <xdr:cNvSpPr>
          <a:spLocks noChangeArrowheads="1"/>
        </xdr:cNvSpPr>
      </xdr:nvSpPr>
      <xdr:spPr bwMode="auto">
        <a:xfrm>
          <a:off x="3057525" y="11410950"/>
          <a:ext cx="1143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0" rIns="0" bIns="18288" anchor="b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×3分の１=地域活動推進費B</a:t>
          </a:r>
        </a:p>
      </xdr:txBody>
    </xdr:sp>
    <xdr:clientData/>
  </xdr:twoCellAnchor>
  <xdr:twoCellAnchor>
    <xdr:from>
      <xdr:col>3</xdr:col>
      <xdr:colOff>2705100</xdr:colOff>
      <xdr:row>43</xdr:row>
      <xdr:rowOff>0</xdr:rowOff>
    </xdr:from>
    <xdr:to>
      <xdr:col>3</xdr:col>
      <xdr:colOff>180975</xdr:colOff>
      <xdr:row>43</xdr:row>
      <xdr:rowOff>0</xdr:rowOff>
    </xdr:to>
    <xdr:sp macro="" textlink="">
      <xdr:nvSpPr>
        <xdr:cNvPr id="1028" name="Rectangle 4"/>
        <xdr:cNvSpPr>
          <a:spLocks noChangeArrowheads="1"/>
        </xdr:cNvSpPr>
      </xdr:nvSpPr>
      <xdr:spPr bwMode="auto">
        <a:xfrm>
          <a:off x="3171825" y="11410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円</a:t>
          </a:r>
        </a:p>
      </xdr:txBody>
    </xdr:sp>
    <xdr:clientData/>
  </xdr:twoCellAnchor>
  <xdr:twoCellAnchor>
    <xdr:from>
      <xdr:col>3</xdr:col>
      <xdr:colOff>2743200</xdr:colOff>
      <xdr:row>43</xdr:row>
      <xdr:rowOff>0</xdr:rowOff>
    </xdr:from>
    <xdr:to>
      <xdr:col>3</xdr:col>
      <xdr:colOff>180975</xdr:colOff>
      <xdr:row>43</xdr:row>
      <xdr:rowOff>0</xdr:rowOff>
    </xdr:to>
    <xdr:sp macro="" textlink="">
      <xdr:nvSpPr>
        <xdr:cNvPr id="1029" name="Rectangle 5"/>
        <xdr:cNvSpPr>
          <a:spLocks noChangeArrowheads="1"/>
        </xdr:cNvSpPr>
      </xdr:nvSpPr>
      <xdr:spPr bwMode="auto">
        <a:xfrm>
          <a:off x="3171825" y="11410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円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32</xdr:row>
      <xdr:rowOff>0</xdr:rowOff>
    </xdr:from>
    <xdr:to>
      <xdr:col>5</xdr:col>
      <xdr:colOff>0</xdr:colOff>
      <xdr:row>32</xdr:row>
      <xdr:rowOff>0</xdr:rowOff>
    </xdr:to>
    <xdr:sp macro="" textlink="">
      <xdr:nvSpPr>
        <xdr:cNvPr id="2049" name="Rectangle 1"/>
        <xdr:cNvSpPr>
          <a:spLocks noChangeArrowheads="1"/>
        </xdr:cNvSpPr>
      </xdr:nvSpPr>
      <xdr:spPr bwMode="auto">
        <a:xfrm>
          <a:off x="4076700" y="67246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区　　　名</a:t>
          </a:r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5</xdr:col>
      <xdr:colOff>0</xdr:colOff>
      <xdr:row>32</xdr:row>
      <xdr:rowOff>0</xdr:rowOff>
    </xdr:to>
    <xdr:sp macro="" textlink="">
      <xdr:nvSpPr>
        <xdr:cNvPr id="2050" name="Rectangle 2"/>
        <xdr:cNvSpPr>
          <a:spLocks noChangeArrowheads="1"/>
        </xdr:cNvSpPr>
      </xdr:nvSpPr>
      <xdr:spPr bwMode="auto">
        <a:xfrm>
          <a:off x="4076700" y="67246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整理番号</a:t>
          </a:r>
        </a:p>
      </xdr:txBody>
    </xdr:sp>
    <xdr:clientData/>
  </xdr:twoCellAnchor>
  <xdr:twoCellAnchor>
    <xdr:from>
      <xdr:col>4</xdr:col>
      <xdr:colOff>66675</xdr:colOff>
      <xdr:row>48</xdr:row>
      <xdr:rowOff>0</xdr:rowOff>
    </xdr:from>
    <xdr:to>
      <xdr:col>4</xdr:col>
      <xdr:colOff>752475</xdr:colOff>
      <xdr:row>48</xdr:row>
      <xdr:rowOff>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3390900" y="11563350"/>
          <a:ext cx="6858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0" rIns="0" bIns="18288" anchor="b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×3分の１=地域活動推進費B</a:t>
          </a:r>
        </a:p>
      </xdr:txBody>
    </xdr:sp>
    <xdr:clientData/>
  </xdr:twoCellAnchor>
  <xdr:twoCellAnchor>
    <xdr:from>
      <xdr:col>4</xdr:col>
      <xdr:colOff>2705100</xdr:colOff>
      <xdr:row>48</xdr:row>
      <xdr:rowOff>0</xdr:rowOff>
    </xdr:from>
    <xdr:to>
      <xdr:col>4</xdr:col>
      <xdr:colOff>752475</xdr:colOff>
      <xdr:row>48</xdr:row>
      <xdr:rowOff>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4076700" y="11563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円</a:t>
          </a:r>
        </a:p>
      </xdr:txBody>
    </xdr:sp>
    <xdr:clientData/>
  </xdr:twoCellAnchor>
  <xdr:twoCellAnchor>
    <xdr:from>
      <xdr:col>4</xdr:col>
      <xdr:colOff>47625</xdr:colOff>
      <xdr:row>0</xdr:row>
      <xdr:rowOff>0</xdr:rowOff>
    </xdr:from>
    <xdr:to>
      <xdr:col>4</xdr:col>
      <xdr:colOff>752475</xdr:colOff>
      <xdr:row>0</xdr:row>
      <xdr:rowOff>0</xdr:rowOff>
    </xdr:to>
    <xdr:sp macro="" textlink="">
      <xdr:nvSpPr>
        <xdr:cNvPr id="2053" name="Text Box 5"/>
        <xdr:cNvSpPr txBox="1">
          <a:spLocks noChangeArrowheads="1"/>
        </xdr:cNvSpPr>
      </xdr:nvSpPr>
      <xdr:spPr bwMode="auto">
        <a:xfrm>
          <a:off x="3371850" y="0"/>
          <a:ext cx="70485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補助上限額：700円×110世帯=77000円･･････････････A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※地域活動推進費補助対象経費×3分の１＝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左欄にはAとBのどちらか低額の方の金額を記入。</a:t>
          </a:r>
        </a:p>
      </xdr:txBody>
    </xdr:sp>
    <xdr:clientData/>
  </xdr:twoCellAnchor>
  <xdr:twoCellAnchor>
    <xdr:from>
      <xdr:col>4</xdr:col>
      <xdr:colOff>3105150</xdr:colOff>
      <xdr:row>0</xdr:row>
      <xdr:rowOff>0</xdr:rowOff>
    </xdr:from>
    <xdr:to>
      <xdr:col>4</xdr:col>
      <xdr:colOff>752475</xdr:colOff>
      <xdr:row>0</xdr:row>
      <xdr:rowOff>0</xdr:rowOff>
    </xdr:to>
    <xdr:sp macro="" textlink="">
      <xdr:nvSpPr>
        <xdr:cNvPr id="2054" name="Text Box 6"/>
        <xdr:cNvSpPr txBox="1">
          <a:spLocks noChangeArrowheads="1"/>
        </xdr:cNvSpPr>
      </xdr:nvSpPr>
      <xdr:spPr bwMode="auto">
        <a:xfrm>
          <a:off x="407670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B</a:t>
          </a:r>
        </a:p>
      </xdr:txBody>
    </xdr:sp>
    <xdr:clientData/>
  </xdr:twoCellAnchor>
  <xdr:twoCellAnchor>
    <xdr:from>
      <xdr:col>4</xdr:col>
      <xdr:colOff>4371975</xdr:colOff>
      <xdr:row>0</xdr:row>
      <xdr:rowOff>0</xdr:rowOff>
    </xdr:from>
    <xdr:to>
      <xdr:col>4</xdr:col>
      <xdr:colOff>752475</xdr:colOff>
      <xdr:row>0</xdr:row>
      <xdr:rowOff>0</xdr:rowOff>
    </xdr:to>
    <xdr:sp macro="" textlink="">
      <xdr:nvSpPr>
        <xdr:cNvPr id="2055" name="Text Box 7"/>
        <xdr:cNvSpPr txBox="1">
          <a:spLocks noChangeArrowheads="1"/>
        </xdr:cNvSpPr>
      </xdr:nvSpPr>
      <xdr:spPr bwMode="auto">
        <a:xfrm>
          <a:off x="407670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円</a:t>
          </a:r>
        </a:p>
      </xdr:txBody>
    </xdr:sp>
    <xdr:clientData/>
  </xdr:twoCellAnchor>
  <xdr:twoCellAnchor>
    <xdr:from>
      <xdr:col>4</xdr:col>
      <xdr:colOff>2743200</xdr:colOff>
      <xdr:row>48</xdr:row>
      <xdr:rowOff>0</xdr:rowOff>
    </xdr:from>
    <xdr:to>
      <xdr:col>4</xdr:col>
      <xdr:colOff>752475</xdr:colOff>
      <xdr:row>48</xdr:row>
      <xdr:rowOff>0</xdr:rowOff>
    </xdr:to>
    <xdr:sp macro="" textlink="">
      <xdr:nvSpPr>
        <xdr:cNvPr id="2056" name="Rectangle 8"/>
        <xdr:cNvSpPr>
          <a:spLocks noChangeArrowheads="1"/>
        </xdr:cNvSpPr>
      </xdr:nvSpPr>
      <xdr:spPr bwMode="auto">
        <a:xfrm>
          <a:off x="4076700" y="11563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円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43</xdr:row>
      <xdr:rowOff>0</xdr:rowOff>
    </xdr:from>
    <xdr:to>
      <xdr:col>4</xdr:col>
      <xdr:colOff>0</xdr:colOff>
      <xdr:row>43</xdr:row>
      <xdr:rowOff>0</xdr:rowOff>
    </xdr:to>
    <xdr:sp macro="" textlink="">
      <xdr:nvSpPr>
        <xdr:cNvPr id="5121" name="Rectangle 1"/>
        <xdr:cNvSpPr>
          <a:spLocks noChangeArrowheads="1"/>
        </xdr:cNvSpPr>
      </xdr:nvSpPr>
      <xdr:spPr bwMode="auto">
        <a:xfrm>
          <a:off x="3171825" y="11410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区　　　名</a:t>
          </a:r>
        </a:p>
      </xdr:txBody>
    </xdr:sp>
    <xdr:clientData/>
  </xdr:twoCellAnchor>
  <xdr:twoCellAnchor>
    <xdr:from>
      <xdr:col>4</xdr:col>
      <xdr:colOff>0</xdr:colOff>
      <xdr:row>43</xdr:row>
      <xdr:rowOff>0</xdr:rowOff>
    </xdr:from>
    <xdr:to>
      <xdr:col>4</xdr:col>
      <xdr:colOff>0</xdr:colOff>
      <xdr:row>43</xdr:row>
      <xdr:rowOff>0</xdr:rowOff>
    </xdr:to>
    <xdr:sp macro="" textlink="">
      <xdr:nvSpPr>
        <xdr:cNvPr id="5122" name="Rectangle 2"/>
        <xdr:cNvSpPr>
          <a:spLocks noChangeArrowheads="1"/>
        </xdr:cNvSpPr>
      </xdr:nvSpPr>
      <xdr:spPr bwMode="auto">
        <a:xfrm>
          <a:off x="3171825" y="11410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整理番号</a:t>
          </a:r>
        </a:p>
      </xdr:txBody>
    </xdr:sp>
    <xdr:clientData/>
  </xdr:twoCellAnchor>
  <xdr:twoCellAnchor>
    <xdr:from>
      <xdr:col>3</xdr:col>
      <xdr:colOff>66675</xdr:colOff>
      <xdr:row>43</xdr:row>
      <xdr:rowOff>0</xdr:rowOff>
    </xdr:from>
    <xdr:to>
      <xdr:col>3</xdr:col>
      <xdr:colOff>180975</xdr:colOff>
      <xdr:row>43</xdr:row>
      <xdr:rowOff>0</xdr:rowOff>
    </xdr:to>
    <xdr:sp macro="" textlink="">
      <xdr:nvSpPr>
        <xdr:cNvPr id="5123" name="Rectangle 3"/>
        <xdr:cNvSpPr>
          <a:spLocks noChangeArrowheads="1"/>
        </xdr:cNvSpPr>
      </xdr:nvSpPr>
      <xdr:spPr bwMode="auto">
        <a:xfrm>
          <a:off x="3057525" y="11410950"/>
          <a:ext cx="1143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0" rIns="0" bIns="18288" anchor="b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×3分の１=地域活動推進費B</a:t>
          </a:r>
        </a:p>
      </xdr:txBody>
    </xdr:sp>
    <xdr:clientData/>
  </xdr:twoCellAnchor>
  <xdr:twoCellAnchor>
    <xdr:from>
      <xdr:col>3</xdr:col>
      <xdr:colOff>2705100</xdr:colOff>
      <xdr:row>43</xdr:row>
      <xdr:rowOff>0</xdr:rowOff>
    </xdr:from>
    <xdr:to>
      <xdr:col>3</xdr:col>
      <xdr:colOff>180975</xdr:colOff>
      <xdr:row>43</xdr:row>
      <xdr:rowOff>0</xdr:rowOff>
    </xdr:to>
    <xdr:sp macro="" textlink="">
      <xdr:nvSpPr>
        <xdr:cNvPr id="5124" name="Rectangle 4"/>
        <xdr:cNvSpPr>
          <a:spLocks noChangeArrowheads="1"/>
        </xdr:cNvSpPr>
      </xdr:nvSpPr>
      <xdr:spPr bwMode="auto">
        <a:xfrm>
          <a:off x="3171825" y="11410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円</a:t>
          </a:r>
        </a:p>
      </xdr:txBody>
    </xdr:sp>
    <xdr:clientData/>
  </xdr:twoCellAnchor>
  <xdr:twoCellAnchor>
    <xdr:from>
      <xdr:col>3</xdr:col>
      <xdr:colOff>2743200</xdr:colOff>
      <xdr:row>43</xdr:row>
      <xdr:rowOff>0</xdr:rowOff>
    </xdr:from>
    <xdr:to>
      <xdr:col>3</xdr:col>
      <xdr:colOff>180975</xdr:colOff>
      <xdr:row>43</xdr:row>
      <xdr:rowOff>0</xdr:rowOff>
    </xdr:to>
    <xdr:sp macro="" textlink="">
      <xdr:nvSpPr>
        <xdr:cNvPr id="5125" name="Rectangle 5"/>
        <xdr:cNvSpPr>
          <a:spLocks noChangeArrowheads="1"/>
        </xdr:cNvSpPr>
      </xdr:nvSpPr>
      <xdr:spPr bwMode="auto">
        <a:xfrm>
          <a:off x="3171825" y="11410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円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32</xdr:row>
      <xdr:rowOff>0</xdr:rowOff>
    </xdr:from>
    <xdr:to>
      <xdr:col>5</xdr:col>
      <xdr:colOff>0</xdr:colOff>
      <xdr:row>32</xdr:row>
      <xdr:rowOff>0</xdr:rowOff>
    </xdr:to>
    <xdr:sp macro="" textlink="">
      <xdr:nvSpPr>
        <xdr:cNvPr id="3073" name="Rectangle 1"/>
        <xdr:cNvSpPr>
          <a:spLocks noChangeArrowheads="1"/>
        </xdr:cNvSpPr>
      </xdr:nvSpPr>
      <xdr:spPr bwMode="auto">
        <a:xfrm>
          <a:off x="4076700" y="67246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区　　　名</a:t>
          </a:r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5</xdr:col>
      <xdr:colOff>0</xdr:colOff>
      <xdr:row>32</xdr:row>
      <xdr:rowOff>0</xdr:rowOff>
    </xdr:to>
    <xdr:sp macro="" textlink="">
      <xdr:nvSpPr>
        <xdr:cNvPr id="3074" name="Rectangle 2"/>
        <xdr:cNvSpPr>
          <a:spLocks noChangeArrowheads="1"/>
        </xdr:cNvSpPr>
      </xdr:nvSpPr>
      <xdr:spPr bwMode="auto">
        <a:xfrm>
          <a:off x="4076700" y="67246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整理番号</a:t>
          </a:r>
        </a:p>
      </xdr:txBody>
    </xdr:sp>
    <xdr:clientData/>
  </xdr:twoCellAnchor>
  <xdr:twoCellAnchor>
    <xdr:from>
      <xdr:col>4</xdr:col>
      <xdr:colOff>66675</xdr:colOff>
      <xdr:row>48</xdr:row>
      <xdr:rowOff>0</xdr:rowOff>
    </xdr:from>
    <xdr:to>
      <xdr:col>4</xdr:col>
      <xdr:colOff>752475</xdr:colOff>
      <xdr:row>48</xdr:row>
      <xdr:rowOff>0</xdr:rowOff>
    </xdr:to>
    <xdr:sp macro="" textlink="">
      <xdr:nvSpPr>
        <xdr:cNvPr id="3075" name="Rectangle 3"/>
        <xdr:cNvSpPr>
          <a:spLocks noChangeArrowheads="1"/>
        </xdr:cNvSpPr>
      </xdr:nvSpPr>
      <xdr:spPr bwMode="auto">
        <a:xfrm>
          <a:off x="3390900" y="11563350"/>
          <a:ext cx="6858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0" rIns="0" bIns="18288" anchor="b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×3分の１=地域活動推進費B</a:t>
          </a:r>
        </a:p>
      </xdr:txBody>
    </xdr:sp>
    <xdr:clientData/>
  </xdr:twoCellAnchor>
  <xdr:twoCellAnchor>
    <xdr:from>
      <xdr:col>4</xdr:col>
      <xdr:colOff>2705100</xdr:colOff>
      <xdr:row>48</xdr:row>
      <xdr:rowOff>0</xdr:rowOff>
    </xdr:from>
    <xdr:to>
      <xdr:col>4</xdr:col>
      <xdr:colOff>752475</xdr:colOff>
      <xdr:row>48</xdr:row>
      <xdr:rowOff>0</xdr:rowOff>
    </xdr:to>
    <xdr:sp macro="" textlink="">
      <xdr:nvSpPr>
        <xdr:cNvPr id="3076" name="Rectangle 4"/>
        <xdr:cNvSpPr>
          <a:spLocks noChangeArrowheads="1"/>
        </xdr:cNvSpPr>
      </xdr:nvSpPr>
      <xdr:spPr bwMode="auto">
        <a:xfrm>
          <a:off x="4076700" y="11563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円</a:t>
          </a:r>
        </a:p>
      </xdr:txBody>
    </xdr:sp>
    <xdr:clientData/>
  </xdr:twoCellAnchor>
  <xdr:twoCellAnchor>
    <xdr:from>
      <xdr:col>4</xdr:col>
      <xdr:colOff>47625</xdr:colOff>
      <xdr:row>0</xdr:row>
      <xdr:rowOff>0</xdr:rowOff>
    </xdr:from>
    <xdr:to>
      <xdr:col>4</xdr:col>
      <xdr:colOff>752475</xdr:colOff>
      <xdr:row>0</xdr:row>
      <xdr:rowOff>0</xdr:rowOff>
    </xdr:to>
    <xdr:sp macro="" textlink="">
      <xdr:nvSpPr>
        <xdr:cNvPr id="3077" name="Text Box 5"/>
        <xdr:cNvSpPr txBox="1">
          <a:spLocks noChangeArrowheads="1"/>
        </xdr:cNvSpPr>
      </xdr:nvSpPr>
      <xdr:spPr bwMode="auto">
        <a:xfrm>
          <a:off x="3371850" y="0"/>
          <a:ext cx="70485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補助上限額：700円×110世帯=77000円･･････････････A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※地域活動推進費補助対象経費×3分の１＝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左欄にはAとBのどちらか低額の方の金額を記入。</a:t>
          </a:r>
        </a:p>
      </xdr:txBody>
    </xdr:sp>
    <xdr:clientData/>
  </xdr:twoCellAnchor>
  <xdr:twoCellAnchor>
    <xdr:from>
      <xdr:col>4</xdr:col>
      <xdr:colOff>3105150</xdr:colOff>
      <xdr:row>0</xdr:row>
      <xdr:rowOff>0</xdr:rowOff>
    </xdr:from>
    <xdr:to>
      <xdr:col>4</xdr:col>
      <xdr:colOff>752475</xdr:colOff>
      <xdr:row>0</xdr:row>
      <xdr:rowOff>0</xdr:rowOff>
    </xdr:to>
    <xdr:sp macro="" textlink="">
      <xdr:nvSpPr>
        <xdr:cNvPr id="3078" name="Text Box 6"/>
        <xdr:cNvSpPr txBox="1">
          <a:spLocks noChangeArrowheads="1"/>
        </xdr:cNvSpPr>
      </xdr:nvSpPr>
      <xdr:spPr bwMode="auto">
        <a:xfrm>
          <a:off x="407670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B</a:t>
          </a:r>
        </a:p>
      </xdr:txBody>
    </xdr:sp>
    <xdr:clientData/>
  </xdr:twoCellAnchor>
  <xdr:twoCellAnchor>
    <xdr:from>
      <xdr:col>4</xdr:col>
      <xdr:colOff>4371975</xdr:colOff>
      <xdr:row>0</xdr:row>
      <xdr:rowOff>0</xdr:rowOff>
    </xdr:from>
    <xdr:to>
      <xdr:col>4</xdr:col>
      <xdr:colOff>752475</xdr:colOff>
      <xdr:row>0</xdr:row>
      <xdr:rowOff>0</xdr:rowOff>
    </xdr:to>
    <xdr:sp macro="" textlink="">
      <xdr:nvSpPr>
        <xdr:cNvPr id="3079" name="Text Box 7"/>
        <xdr:cNvSpPr txBox="1">
          <a:spLocks noChangeArrowheads="1"/>
        </xdr:cNvSpPr>
      </xdr:nvSpPr>
      <xdr:spPr bwMode="auto">
        <a:xfrm>
          <a:off x="407670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円</a:t>
          </a:r>
        </a:p>
      </xdr:txBody>
    </xdr:sp>
    <xdr:clientData/>
  </xdr:twoCellAnchor>
  <xdr:twoCellAnchor>
    <xdr:from>
      <xdr:col>4</xdr:col>
      <xdr:colOff>2743200</xdr:colOff>
      <xdr:row>48</xdr:row>
      <xdr:rowOff>0</xdr:rowOff>
    </xdr:from>
    <xdr:to>
      <xdr:col>4</xdr:col>
      <xdr:colOff>752475</xdr:colOff>
      <xdr:row>48</xdr:row>
      <xdr:rowOff>0</xdr:rowOff>
    </xdr:to>
    <xdr:sp macro="" textlink="">
      <xdr:nvSpPr>
        <xdr:cNvPr id="3080" name="Rectangle 8"/>
        <xdr:cNvSpPr>
          <a:spLocks noChangeArrowheads="1"/>
        </xdr:cNvSpPr>
      </xdr:nvSpPr>
      <xdr:spPr bwMode="auto">
        <a:xfrm>
          <a:off x="4076700" y="11563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>
          <a:noFill/>
        </a:ln>
        <a:extLst>
          <a:ext uri="{91240B29-F687-4F45-9708-019B960494DF}">
            <a14:hiddenLine xmlns:a14="http://schemas.microsoft.com/office/drawing/2010/main" w="2857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円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I40"/>
  <sheetViews>
    <sheetView tabSelected="1" view="pageBreakPreview" zoomScaleNormal="100" zoomScaleSheetLayoutView="100" workbookViewId="0">
      <selection activeCell="A4" sqref="A4:AD4"/>
    </sheetView>
  </sheetViews>
  <sheetFormatPr defaultRowHeight="13.5" x14ac:dyDescent="0.15"/>
  <cols>
    <col min="1" max="1" width="3.625" customWidth="1"/>
    <col min="2" max="2" width="22.75" customWidth="1"/>
    <col min="3" max="3" width="12.875" style="63" customWidth="1"/>
    <col min="4" max="5" width="2.375" customWidth="1"/>
    <col min="6" max="7" width="2.875" customWidth="1"/>
    <col min="8" max="8" width="2" customWidth="1"/>
    <col min="9" max="9" width="2.125" customWidth="1"/>
    <col min="10" max="11" width="2.875" customWidth="1"/>
    <col min="12" max="33" width="2.375" customWidth="1"/>
    <col min="35" max="35" width="9.875" bestFit="1" customWidth="1"/>
  </cols>
  <sheetData>
    <row r="1" spans="1:35" ht="24" customHeight="1" thickTop="1" thickBot="1" x14ac:dyDescent="0.2">
      <c r="A1" s="1"/>
      <c r="B1" s="2"/>
      <c r="C1" s="3"/>
      <c r="D1" s="4"/>
      <c r="Q1" s="204" t="s">
        <v>0</v>
      </c>
      <c r="R1" s="205"/>
      <c r="S1" s="205"/>
      <c r="T1" s="205"/>
      <c r="U1" s="205"/>
      <c r="V1" s="205"/>
      <c r="W1" s="205"/>
      <c r="X1" s="205" t="s">
        <v>1</v>
      </c>
      <c r="Y1" s="205"/>
      <c r="Z1" s="205"/>
      <c r="AA1" s="205"/>
      <c r="AB1" s="205"/>
      <c r="AC1" s="205"/>
      <c r="AD1" s="206"/>
    </row>
    <row r="2" spans="1:35" ht="30" customHeight="1" thickBot="1" x14ac:dyDescent="0.2">
      <c r="A2" s="1"/>
      <c r="B2" s="2"/>
      <c r="C2" s="3"/>
      <c r="D2" s="4"/>
      <c r="Q2" s="207"/>
      <c r="R2" s="208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/>
      <c r="AD2" s="209"/>
    </row>
    <row r="3" spans="1:35" ht="24" customHeight="1" thickTop="1" x14ac:dyDescent="0.15">
      <c r="A3" s="5"/>
      <c r="B3" s="1"/>
      <c r="C3" s="3"/>
      <c r="D3" s="4"/>
    </row>
    <row r="4" spans="1:35" ht="22.5" customHeight="1" x14ac:dyDescent="0.15">
      <c r="A4" s="237" t="s">
        <v>144</v>
      </c>
      <c r="B4" s="238"/>
      <c r="C4" s="238"/>
      <c r="D4" s="238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</row>
    <row r="5" spans="1:35" ht="22.5" customHeight="1" x14ac:dyDescent="0.15">
      <c r="A5" s="246" t="s">
        <v>67</v>
      </c>
      <c r="B5" s="239"/>
      <c r="C5" s="239"/>
      <c r="D5" s="239"/>
      <c r="E5" s="239"/>
      <c r="F5" s="239"/>
      <c r="G5" s="239"/>
      <c r="H5" s="239"/>
      <c r="I5" s="239"/>
      <c r="J5" s="239"/>
      <c r="K5" s="239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</row>
    <row r="6" spans="1:35" ht="22.5" customHeight="1" x14ac:dyDescent="0.15">
      <c r="A6" s="240" t="s">
        <v>142</v>
      </c>
      <c r="B6" s="241"/>
      <c r="C6" s="241"/>
      <c r="D6" s="241"/>
      <c r="E6" s="242"/>
      <c r="F6" s="242"/>
      <c r="G6" s="242"/>
      <c r="H6" s="242"/>
      <c r="I6" s="242"/>
      <c r="J6" s="242"/>
      <c r="K6" s="242"/>
      <c r="L6" s="242"/>
      <c r="M6" s="242"/>
      <c r="N6" s="242"/>
      <c r="O6" s="242"/>
      <c r="P6" s="242"/>
      <c r="Q6" s="242"/>
      <c r="R6" s="242"/>
      <c r="S6" s="242"/>
      <c r="T6" s="242"/>
      <c r="U6" s="242"/>
      <c r="V6" s="242"/>
      <c r="W6" s="242"/>
      <c r="X6" s="242"/>
      <c r="Y6" s="242"/>
      <c r="Z6" s="242"/>
      <c r="AA6" s="242"/>
      <c r="AB6" s="242"/>
      <c r="AC6" s="242"/>
      <c r="AD6" s="242"/>
    </row>
    <row r="7" spans="1:35" ht="22.5" customHeight="1" thickBot="1" x14ac:dyDescent="0.2">
      <c r="A7" s="243" t="s">
        <v>2</v>
      </c>
      <c r="B7" s="244"/>
      <c r="C7" s="244"/>
      <c r="D7" s="244"/>
      <c r="E7" s="245"/>
      <c r="F7" s="245"/>
      <c r="G7" s="245"/>
      <c r="H7" s="245"/>
      <c r="I7" s="245"/>
      <c r="J7" s="245"/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</row>
    <row r="8" spans="1:35" s="7" customFormat="1" ht="25.5" customHeight="1" thickBot="1" x14ac:dyDescent="0.2">
      <c r="A8" s="261" t="s">
        <v>3</v>
      </c>
      <c r="B8" s="262"/>
      <c r="C8" s="6" t="s">
        <v>4</v>
      </c>
      <c r="D8" s="247" t="s">
        <v>5</v>
      </c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248"/>
      <c r="S8" s="248"/>
      <c r="T8" s="248"/>
      <c r="U8" s="248"/>
      <c r="V8" s="248"/>
      <c r="W8" s="248"/>
      <c r="X8" s="248"/>
      <c r="Y8" s="248"/>
      <c r="Z8" s="248"/>
      <c r="AA8" s="248"/>
      <c r="AB8" s="248"/>
      <c r="AC8" s="248"/>
      <c r="AD8" s="249"/>
    </row>
    <row r="9" spans="1:35" s="12" customFormat="1" ht="19.5" customHeight="1" x14ac:dyDescent="0.15">
      <c r="A9" s="269">
        <v>1</v>
      </c>
      <c r="B9" s="250" t="s">
        <v>6</v>
      </c>
      <c r="C9" s="252">
        <f>D9*I9*O9</f>
        <v>0</v>
      </c>
      <c r="D9" s="277"/>
      <c r="E9" s="278"/>
      <c r="F9" s="278"/>
      <c r="G9" s="8" t="s">
        <v>7</v>
      </c>
      <c r="H9" s="8" t="s">
        <v>51</v>
      </c>
      <c r="I9" s="276"/>
      <c r="J9" s="276"/>
      <c r="K9" s="276"/>
      <c r="L9" s="267" t="s">
        <v>8</v>
      </c>
      <c r="M9" s="268"/>
      <c r="N9" s="8" t="s">
        <v>52</v>
      </c>
      <c r="O9" s="268">
        <v>12</v>
      </c>
      <c r="P9" s="268"/>
      <c r="Q9" s="9" t="s">
        <v>68</v>
      </c>
      <c r="R9" s="10"/>
      <c r="S9" s="10"/>
      <c r="T9" s="10"/>
      <c r="W9" s="10"/>
      <c r="X9" s="10"/>
      <c r="Y9" s="10"/>
      <c r="Z9" s="10"/>
      <c r="AA9" s="10"/>
      <c r="AB9" s="10"/>
      <c r="AC9" s="10"/>
      <c r="AD9" s="11"/>
    </row>
    <row r="10" spans="1:35" s="12" customFormat="1" ht="19.5" customHeight="1" x14ac:dyDescent="0.15">
      <c r="A10" s="270"/>
      <c r="B10" s="251"/>
      <c r="C10" s="253"/>
      <c r="D10" s="279" t="s">
        <v>133</v>
      </c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4"/>
      <c r="Z10" s="254"/>
      <c r="AA10" s="254"/>
      <c r="AB10" s="254"/>
      <c r="AC10" s="254"/>
      <c r="AD10" s="280"/>
    </row>
    <row r="11" spans="1:35" s="12" customFormat="1" ht="16.5" customHeight="1" x14ac:dyDescent="0.15">
      <c r="A11" s="287" t="s">
        <v>9</v>
      </c>
      <c r="B11" s="273" t="s">
        <v>10</v>
      </c>
      <c r="C11" s="252">
        <f>IF(AH12=AH13,AH12,IF(AH12&lt;AH13,AH12,IF(AH13&lt;AH12,AH13)))</f>
        <v>0</v>
      </c>
      <c r="D11" s="15" t="s">
        <v>80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7"/>
    </row>
    <row r="12" spans="1:35" s="12" customFormat="1" ht="16.5" customHeight="1" x14ac:dyDescent="0.15">
      <c r="A12" s="288"/>
      <c r="B12" s="274"/>
      <c r="C12" s="253"/>
      <c r="D12" s="18" t="s">
        <v>53</v>
      </c>
      <c r="E12" s="266">
        <v>700</v>
      </c>
      <c r="F12" s="266"/>
      <c r="G12" s="19" t="s">
        <v>7</v>
      </c>
      <c r="H12" s="19" t="s">
        <v>51</v>
      </c>
      <c r="I12" s="255" t="s">
        <v>11</v>
      </c>
      <c r="J12" s="255"/>
      <c r="K12" s="255"/>
      <c r="L12" s="255"/>
      <c r="M12" s="255"/>
      <c r="N12" s="256"/>
      <c r="O12" s="256"/>
      <c r="P12" s="256"/>
      <c r="Q12" s="259" t="s">
        <v>8</v>
      </c>
      <c r="R12" s="259"/>
      <c r="S12" s="259" t="s">
        <v>54</v>
      </c>
      <c r="T12" s="259"/>
      <c r="U12" s="259"/>
      <c r="V12" s="259"/>
      <c r="W12" s="259"/>
      <c r="X12" s="259"/>
      <c r="Y12" s="259"/>
      <c r="Z12" s="259"/>
      <c r="AA12" s="259"/>
      <c r="AB12" s="259"/>
      <c r="AC12" s="259"/>
      <c r="AD12" s="260"/>
      <c r="AE12" s="20"/>
      <c r="AF12" s="20" t="s">
        <v>12</v>
      </c>
      <c r="AG12" s="20" t="s">
        <v>13</v>
      </c>
      <c r="AH12" s="21">
        <f>E12*N12</f>
        <v>0</v>
      </c>
      <c r="AI12" s="20"/>
    </row>
    <row r="13" spans="1:35" s="12" customFormat="1" ht="16.5" customHeight="1" x14ac:dyDescent="0.15">
      <c r="A13" s="289"/>
      <c r="B13" s="275"/>
      <c r="C13" s="275"/>
      <c r="D13" s="22" t="s">
        <v>55</v>
      </c>
      <c r="E13" s="254" t="s">
        <v>14</v>
      </c>
      <c r="F13" s="254"/>
      <c r="G13" s="254"/>
      <c r="H13" s="254"/>
      <c r="I13" s="254"/>
      <c r="J13" s="254"/>
      <c r="K13" s="254"/>
      <c r="L13" s="254"/>
      <c r="M13" s="254"/>
      <c r="N13" s="257">
        <f>'支出の部（入力用）'!D33</f>
        <v>0</v>
      </c>
      <c r="O13" s="257"/>
      <c r="P13" s="257"/>
      <c r="Q13" s="258"/>
      <c r="R13" s="24" t="s">
        <v>7</v>
      </c>
      <c r="S13" s="23" t="s">
        <v>15</v>
      </c>
      <c r="T13" s="23"/>
      <c r="U13" s="23"/>
      <c r="V13" s="23"/>
      <c r="W13" s="23"/>
      <c r="X13" s="23"/>
      <c r="Y13" s="23"/>
      <c r="Z13" s="23"/>
      <c r="AA13" s="23"/>
      <c r="AB13" s="23"/>
      <c r="AC13" s="13"/>
      <c r="AD13" s="14"/>
      <c r="AF13" s="12" t="s">
        <v>56</v>
      </c>
      <c r="AG13" s="12" t="s">
        <v>57</v>
      </c>
      <c r="AH13" s="21">
        <f>ROUNDDOWN(N13/3,-1)</f>
        <v>0</v>
      </c>
    </row>
    <row r="14" spans="1:35" s="12" customFormat="1" ht="39" customHeight="1" x14ac:dyDescent="0.15">
      <c r="A14" s="289"/>
      <c r="B14" s="173" t="s">
        <v>135</v>
      </c>
      <c r="C14" s="25">
        <f>G14*K14</f>
        <v>0</v>
      </c>
      <c r="D14" s="220" t="s">
        <v>136</v>
      </c>
      <c r="E14" s="271"/>
      <c r="F14" s="271"/>
      <c r="G14" s="272"/>
      <c r="H14" s="272"/>
      <c r="I14" s="26" t="s">
        <v>16</v>
      </c>
      <c r="J14" s="26" t="s">
        <v>51</v>
      </c>
      <c r="K14" s="312">
        <v>2200</v>
      </c>
      <c r="L14" s="313"/>
      <c r="M14" s="313"/>
      <c r="N14" s="26" t="s">
        <v>7</v>
      </c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8"/>
      <c r="AH14" s="29"/>
      <c r="AI14" s="30"/>
    </row>
    <row r="15" spans="1:35" s="12" customFormat="1" ht="39" customHeight="1" x14ac:dyDescent="0.15">
      <c r="A15" s="289"/>
      <c r="B15" s="31" t="s">
        <v>17</v>
      </c>
      <c r="C15" s="32">
        <f>D15*I15</f>
        <v>0</v>
      </c>
      <c r="D15" s="220">
        <v>160</v>
      </c>
      <c r="E15" s="221"/>
      <c r="F15" s="221"/>
      <c r="G15" s="118" t="s">
        <v>7</v>
      </c>
      <c r="H15" s="121" t="s">
        <v>51</v>
      </c>
      <c r="I15" s="213"/>
      <c r="J15" s="213"/>
      <c r="K15" s="213"/>
      <c r="L15" s="222" t="s">
        <v>8</v>
      </c>
      <c r="M15" s="222"/>
      <c r="N15" s="120"/>
      <c r="O15" s="118"/>
      <c r="P15" s="118"/>
      <c r="Q15" s="118"/>
      <c r="R15" s="211"/>
      <c r="S15" s="211"/>
      <c r="T15" s="211"/>
      <c r="U15" s="36"/>
      <c r="V15" s="214"/>
      <c r="W15" s="214"/>
      <c r="X15" s="214"/>
      <c r="Y15" s="214"/>
      <c r="Z15" s="214"/>
      <c r="AA15" s="211"/>
      <c r="AB15" s="211"/>
      <c r="AC15" s="211"/>
      <c r="AD15" s="37"/>
    </row>
    <row r="16" spans="1:35" s="12" customFormat="1" ht="19.5" customHeight="1" x14ac:dyDescent="0.15">
      <c r="A16" s="289"/>
      <c r="B16" s="235"/>
      <c r="C16" s="233" t="str">
        <f>IF(I16+I17+R16+R17+AA16+AA17=0,"",I16+I17+R16+R17+AA16+AA17)</f>
        <v/>
      </c>
      <c r="D16" s="215"/>
      <c r="E16" s="212"/>
      <c r="F16" s="212"/>
      <c r="G16" s="212"/>
      <c r="H16" s="212"/>
      <c r="I16" s="212"/>
      <c r="J16" s="212"/>
      <c r="K16" s="212"/>
      <c r="L16" s="212"/>
      <c r="M16" s="212"/>
      <c r="N16" s="212"/>
      <c r="O16" s="212"/>
      <c r="P16" s="212"/>
      <c r="Q16" s="212"/>
      <c r="R16" s="212"/>
      <c r="S16" s="212"/>
      <c r="T16" s="212"/>
      <c r="U16" s="212"/>
      <c r="V16" s="212"/>
      <c r="W16" s="212"/>
      <c r="X16" s="212"/>
      <c r="Y16" s="212"/>
      <c r="Z16" s="212"/>
      <c r="AA16" s="212"/>
      <c r="AB16" s="212"/>
      <c r="AC16" s="212"/>
      <c r="AD16" s="216"/>
    </row>
    <row r="17" spans="1:30" s="12" customFormat="1" ht="19.5" customHeight="1" x14ac:dyDescent="0.15">
      <c r="A17" s="289"/>
      <c r="B17" s="251"/>
      <c r="C17" s="234"/>
      <c r="D17" s="217"/>
      <c r="E17" s="218"/>
      <c r="F17" s="218"/>
      <c r="G17" s="218"/>
      <c r="H17" s="218"/>
      <c r="I17" s="218"/>
      <c r="J17" s="218"/>
      <c r="K17" s="218"/>
      <c r="L17" s="218"/>
      <c r="M17" s="218"/>
      <c r="N17" s="218"/>
      <c r="O17" s="218"/>
      <c r="P17" s="218"/>
      <c r="Q17" s="218"/>
      <c r="R17" s="218"/>
      <c r="S17" s="218"/>
      <c r="T17" s="218"/>
      <c r="U17" s="218"/>
      <c r="V17" s="218"/>
      <c r="W17" s="218"/>
      <c r="X17" s="218"/>
      <c r="Y17" s="218"/>
      <c r="Z17" s="218"/>
      <c r="AA17" s="218"/>
      <c r="AB17" s="218"/>
      <c r="AC17" s="218"/>
      <c r="AD17" s="219"/>
    </row>
    <row r="18" spans="1:30" s="12" customFormat="1" ht="19.5" customHeight="1" x14ac:dyDescent="0.15">
      <c r="A18" s="289"/>
      <c r="B18" s="235"/>
      <c r="C18" s="233" t="str">
        <f>IF(I18+I19+R18+R19+AA18+AA19=0,"",I18+I19+R18+R19+AA18+AA19)</f>
        <v/>
      </c>
      <c r="D18" s="215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2"/>
      <c r="U18" s="212"/>
      <c r="V18" s="212"/>
      <c r="W18" s="212"/>
      <c r="X18" s="212"/>
      <c r="Y18" s="212"/>
      <c r="Z18" s="212"/>
      <c r="AA18" s="212"/>
      <c r="AB18" s="212"/>
      <c r="AC18" s="212"/>
      <c r="AD18" s="216"/>
    </row>
    <row r="19" spans="1:30" s="12" customFormat="1" ht="19.5" customHeight="1" x14ac:dyDescent="0.15">
      <c r="A19" s="289"/>
      <c r="B19" s="236"/>
      <c r="C19" s="234"/>
      <c r="D19" s="217"/>
      <c r="E19" s="218"/>
      <c r="F19" s="218"/>
      <c r="G19" s="218"/>
      <c r="H19" s="218"/>
      <c r="I19" s="218"/>
      <c r="J19" s="218"/>
      <c r="K19" s="218"/>
      <c r="L19" s="218"/>
      <c r="M19" s="218"/>
      <c r="N19" s="218"/>
      <c r="O19" s="218"/>
      <c r="P19" s="218"/>
      <c r="Q19" s="218"/>
      <c r="R19" s="218"/>
      <c r="S19" s="218"/>
      <c r="T19" s="218"/>
      <c r="U19" s="218"/>
      <c r="V19" s="218"/>
      <c r="W19" s="218"/>
      <c r="X19" s="218"/>
      <c r="Y19" s="218"/>
      <c r="Z19" s="218"/>
      <c r="AA19" s="218"/>
      <c r="AB19" s="218"/>
      <c r="AC19" s="218"/>
      <c r="AD19" s="219"/>
    </row>
    <row r="20" spans="1:30" s="12" customFormat="1" ht="19.5" customHeight="1" x14ac:dyDescent="0.15">
      <c r="A20" s="289"/>
      <c r="B20" s="235"/>
      <c r="C20" s="233" t="str">
        <f>IF(I20+I21+R20+R21+AA20+AA21=0,"",I20+I21+R20+R21+AA20+AA21)</f>
        <v/>
      </c>
      <c r="D20" s="215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12"/>
      <c r="V20" s="212"/>
      <c r="W20" s="212"/>
      <c r="X20" s="212"/>
      <c r="Y20" s="212"/>
      <c r="Z20" s="212"/>
      <c r="AA20" s="212"/>
      <c r="AB20" s="212"/>
      <c r="AC20" s="212"/>
      <c r="AD20" s="216"/>
    </row>
    <row r="21" spans="1:30" s="12" customFormat="1" ht="19.5" customHeight="1" x14ac:dyDescent="0.15">
      <c r="A21" s="289"/>
      <c r="B21" s="251"/>
      <c r="C21" s="234"/>
      <c r="D21" s="217"/>
      <c r="E21" s="218"/>
      <c r="F21" s="218"/>
      <c r="G21" s="218"/>
      <c r="H21" s="218"/>
      <c r="I21" s="218"/>
      <c r="J21" s="218"/>
      <c r="K21" s="218"/>
      <c r="L21" s="218"/>
      <c r="M21" s="218"/>
      <c r="N21" s="218"/>
      <c r="O21" s="218"/>
      <c r="P21" s="218"/>
      <c r="Q21" s="218"/>
      <c r="R21" s="218"/>
      <c r="S21" s="218"/>
      <c r="T21" s="218"/>
      <c r="U21" s="218"/>
      <c r="V21" s="218"/>
      <c r="W21" s="218"/>
      <c r="X21" s="218"/>
      <c r="Y21" s="218"/>
      <c r="Z21" s="218"/>
      <c r="AA21" s="218"/>
      <c r="AB21" s="218"/>
      <c r="AC21" s="218"/>
      <c r="AD21" s="219"/>
    </row>
    <row r="22" spans="1:30" s="12" customFormat="1" ht="19.5" customHeight="1" x14ac:dyDescent="0.15">
      <c r="A22" s="289"/>
      <c r="B22" s="293"/>
      <c r="C22" s="233" t="str">
        <f>IF(I22+I23+R22+R23+AA22+AA23=0,"",I22+I23+R22+R23+AA22+AA23)</f>
        <v/>
      </c>
      <c r="D22" s="215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V22" s="212"/>
      <c r="W22" s="212"/>
      <c r="X22" s="212"/>
      <c r="Y22" s="212"/>
      <c r="Z22" s="212"/>
      <c r="AA22" s="212"/>
      <c r="AB22" s="212"/>
      <c r="AC22" s="212"/>
      <c r="AD22" s="216"/>
    </row>
    <row r="23" spans="1:30" s="12" customFormat="1" ht="19.5" customHeight="1" x14ac:dyDescent="0.15">
      <c r="A23" s="290"/>
      <c r="B23" s="251"/>
      <c r="C23" s="234"/>
      <c r="D23" s="217"/>
      <c r="E23" s="218"/>
      <c r="F23" s="218"/>
      <c r="G23" s="218"/>
      <c r="H23" s="218"/>
      <c r="I23" s="218"/>
      <c r="J23" s="218"/>
      <c r="K23" s="218"/>
      <c r="L23" s="218"/>
      <c r="M23" s="218"/>
      <c r="N23" s="218"/>
      <c r="O23" s="218"/>
      <c r="P23" s="218"/>
      <c r="Q23" s="218"/>
      <c r="R23" s="218"/>
      <c r="S23" s="218"/>
      <c r="T23" s="218"/>
      <c r="U23" s="218"/>
      <c r="V23" s="218"/>
      <c r="W23" s="218"/>
      <c r="X23" s="218"/>
      <c r="Y23" s="218"/>
      <c r="Z23" s="218"/>
      <c r="AA23" s="218"/>
      <c r="AB23" s="218"/>
      <c r="AC23" s="218"/>
      <c r="AD23" s="219"/>
    </row>
    <row r="24" spans="1:30" s="12" customFormat="1" ht="16.5" customHeight="1" x14ac:dyDescent="0.15">
      <c r="A24" s="314">
        <v>3</v>
      </c>
      <c r="B24" s="293" t="s">
        <v>18</v>
      </c>
      <c r="C24" s="233">
        <f>AB24+I25+I26+R26+AA26</f>
        <v>0</v>
      </c>
      <c r="D24" s="43">
        <f>I24+N24</f>
        <v>17</v>
      </c>
      <c r="E24" s="35" t="s">
        <v>7</v>
      </c>
      <c r="F24" s="316" t="s">
        <v>19</v>
      </c>
      <c r="G24" s="307"/>
      <c r="H24" s="317"/>
      <c r="I24" s="149">
        <v>9</v>
      </c>
      <c r="J24" s="150" t="s">
        <v>7</v>
      </c>
      <c r="K24" s="308" t="s">
        <v>20</v>
      </c>
      <c r="L24" s="309"/>
      <c r="M24" s="309"/>
      <c r="N24" s="149">
        <v>8</v>
      </c>
      <c r="O24" s="44" t="s">
        <v>7</v>
      </c>
      <c r="P24" s="44" t="s">
        <v>58</v>
      </c>
      <c r="Q24" s="44" t="s">
        <v>51</v>
      </c>
      <c r="R24" s="306" t="s">
        <v>21</v>
      </c>
      <c r="S24" s="307"/>
      <c r="T24" s="307"/>
      <c r="U24" s="304"/>
      <c r="V24" s="305"/>
      <c r="W24" s="305"/>
      <c r="X24" s="46" t="s">
        <v>59</v>
      </c>
      <c r="Y24" s="47">
        <v>12</v>
      </c>
      <c r="Z24" s="45" t="s">
        <v>68</v>
      </c>
      <c r="AA24" s="46" t="s">
        <v>60</v>
      </c>
      <c r="AB24" s="301">
        <f>D24*U24*Y24</f>
        <v>0</v>
      </c>
      <c r="AC24" s="301"/>
      <c r="AD24" s="302"/>
    </row>
    <row r="25" spans="1:30" s="12" customFormat="1" ht="16.5" customHeight="1" x14ac:dyDescent="0.15">
      <c r="A25" s="315"/>
      <c r="B25" s="294"/>
      <c r="C25" s="284"/>
      <c r="D25" s="318" t="s">
        <v>22</v>
      </c>
      <c r="E25" s="223"/>
      <c r="F25" s="223"/>
      <c r="G25" s="223"/>
      <c r="H25" s="223"/>
      <c r="I25" s="303">
        <f>AA25</f>
        <v>0</v>
      </c>
      <c r="J25" s="303"/>
      <c r="K25" s="303"/>
      <c r="L25" s="49" t="s">
        <v>7</v>
      </c>
      <c r="M25" s="48" t="s">
        <v>61</v>
      </c>
      <c r="N25" s="50">
        <v>4</v>
      </c>
      <c r="O25" s="223" t="s">
        <v>23</v>
      </c>
      <c r="P25" s="224"/>
      <c r="Q25" s="224"/>
      <c r="R25" s="224"/>
      <c r="S25" s="224"/>
      <c r="T25" s="224"/>
      <c r="U25" s="310"/>
      <c r="V25" s="311"/>
      <c r="W25" s="48" t="s">
        <v>62</v>
      </c>
      <c r="X25" s="50">
        <v>4</v>
      </c>
      <c r="Y25" s="48" t="s">
        <v>24</v>
      </c>
      <c r="Z25" s="48" t="s">
        <v>63</v>
      </c>
      <c r="AA25" s="303">
        <f>N25*U25*X25</f>
        <v>0</v>
      </c>
      <c r="AB25" s="303"/>
      <c r="AC25" s="303"/>
      <c r="AD25" s="51" t="s">
        <v>58</v>
      </c>
    </row>
    <row r="26" spans="1:30" s="12" customFormat="1" ht="16.5" customHeight="1" x14ac:dyDescent="0.15">
      <c r="A26" s="270"/>
      <c r="B26" s="251"/>
      <c r="C26" s="281"/>
      <c r="D26" s="217"/>
      <c r="E26" s="218"/>
      <c r="F26" s="218"/>
      <c r="G26" s="218"/>
      <c r="H26" s="218"/>
      <c r="I26" s="232"/>
      <c r="J26" s="232"/>
      <c r="K26" s="232"/>
      <c r="L26" s="41" t="s">
        <v>7</v>
      </c>
      <c r="M26" s="218"/>
      <c r="N26" s="218"/>
      <c r="O26" s="218"/>
      <c r="P26" s="218"/>
      <c r="Q26" s="218"/>
      <c r="R26" s="232"/>
      <c r="S26" s="232"/>
      <c r="T26" s="232"/>
      <c r="U26" s="41" t="s">
        <v>7</v>
      </c>
      <c r="V26" s="218"/>
      <c r="W26" s="218"/>
      <c r="X26" s="218"/>
      <c r="Y26" s="218"/>
      <c r="Z26" s="218"/>
      <c r="AA26" s="232"/>
      <c r="AB26" s="232"/>
      <c r="AC26" s="232"/>
      <c r="AD26" s="42" t="s">
        <v>7</v>
      </c>
    </row>
    <row r="27" spans="1:30" s="12" customFormat="1" ht="19.5" customHeight="1" x14ac:dyDescent="0.15">
      <c r="A27" s="291">
        <v>4</v>
      </c>
      <c r="B27" s="293" t="s">
        <v>25</v>
      </c>
      <c r="C27" s="233">
        <f>I27+I28+R27+R28+AA27+AA28</f>
        <v>0</v>
      </c>
      <c r="D27" s="215"/>
      <c r="E27" s="212"/>
      <c r="F27" s="212"/>
      <c r="G27" s="212"/>
      <c r="H27" s="212"/>
      <c r="I27" s="213"/>
      <c r="J27" s="213"/>
      <c r="K27" s="213"/>
      <c r="L27" s="35" t="s">
        <v>7</v>
      </c>
      <c r="M27" s="212"/>
      <c r="N27" s="212"/>
      <c r="O27" s="212"/>
      <c r="P27" s="212"/>
      <c r="Q27" s="212"/>
      <c r="R27" s="213"/>
      <c r="S27" s="213"/>
      <c r="T27" s="213"/>
      <c r="U27" s="35" t="s">
        <v>7</v>
      </c>
      <c r="V27" s="212"/>
      <c r="W27" s="212"/>
      <c r="X27" s="212"/>
      <c r="Y27" s="212"/>
      <c r="Z27" s="212"/>
      <c r="AA27" s="213"/>
      <c r="AB27" s="213"/>
      <c r="AC27" s="213"/>
      <c r="AD27" s="38" t="s">
        <v>7</v>
      </c>
    </row>
    <row r="28" spans="1:30" s="12" customFormat="1" ht="19.5" customHeight="1" x14ac:dyDescent="0.15">
      <c r="A28" s="292"/>
      <c r="B28" s="294"/>
      <c r="C28" s="284"/>
      <c r="D28" s="227"/>
      <c r="E28" s="210"/>
      <c r="F28" s="210"/>
      <c r="G28" s="210"/>
      <c r="H28" s="210"/>
      <c r="I28" s="228"/>
      <c r="J28" s="228"/>
      <c r="K28" s="228"/>
      <c r="L28" s="49" t="s">
        <v>7</v>
      </c>
      <c r="M28" s="210"/>
      <c r="N28" s="210"/>
      <c r="O28" s="210"/>
      <c r="P28" s="210"/>
      <c r="Q28" s="210"/>
      <c r="R28" s="228"/>
      <c r="S28" s="228"/>
      <c r="T28" s="228"/>
      <c r="U28" s="49" t="s">
        <v>7</v>
      </c>
      <c r="V28" s="210"/>
      <c r="W28" s="210"/>
      <c r="X28" s="210"/>
      <c r="Y28" s="210"/>
      <c r="Z28" s="210"/>
      <c r="AA28" s="228"/>
      <c r="AB28" s="228"/>
      <c r="AC28" s="228"/>
      <c r="AD28" s="54" t="s">
        <v>7</v>
      </c>
    </row>
    <row r="29" spans="1:30" s="12" customFormat="1" ht="19.5" customHeight="1" x14ac:dyDescent="0.15">
      <c r="A29" s="291">
        <v>5</v>
      </c>
      <c r="B29" s="293" t="s">
        <v>26</v>
      </c>
      <c r="C29" s="233">
        <f>I29+I30+R29+R30+AA29+AA30</f>
        <v>0</v>
      </c>
      <c r="D29" s="215"/>
      <c r="E29" s="212"/>
      <c r="F29" s="212"/>
      <c r="G29" s="212"/>
      <c r="H29" s="212"/>
      <c r="I29" s="213"/>
      <c r="J29" s="213"/>
      <c r="K29" s="213"/>
      <c r="L29" s="35" t="s">
        <v>7</v>
      </c>
      <c r="M29" s="212"/>
      <c r="N29" s="212"/>
      <c r="O29" s="212"/>
      <c r="P29" s="212"/>
      <c r="Q29" s="212"/>
      <c r="R29" s="213"/>
      <c r="S29" s="213"/>
      <c r="T29" s="213"/>
      <c r="U29" s="35" t="s">
        <v>7</v>
      </c>
      <c r="V29" s="212"/>
      <c r="W29" s="212"/>
      <c r="X29" s="212"/>
      <c r="Y29" s="212"/>
      <c r="Z29" s="212"/>
      <c r="AA29" s="213"/>
      <c r="AB29" s="213"/>
      <c r="AC29" s="213"/>
      <c r="AD29" s="38" t="s">
        <v>7</v>
      </c>
    </row>
    <row r="30" spans="1:30" s="12" customFormat="1" ht="19.5" customHeight="1" x14ac:dyDescent="0.15">
      <c r="A30" s="270"/>
      <c r="B30" s="251"/>
      <c r="C30" s="234"/>
      <c r="D30" s="217"/>
      <c r="E30" s="218"/>
      <c r="F30" s="218"/>
      <c r="G30" s="218"/>
      <c r="H30" s="218"/>
      <c r="I30" s="232"/>
      <c r="J30" s="232"/>
      <c r="K30" s="232"/>
      <c r="L30" s="41" t="s">
        <v>7</v>
      </c>
      <c r="M30" s="218"/>
      <c r="N30" s="218"/>
      <c r="O30" s="218"/>
      <c r="P30" s="218"/>
      <c r="Q30" s="218"/>
      <c r="R30" s="232"/>
      <c r="S30" s="232"/>
      <c r="T30" s="232"/>
      <c r="U30" s="41" t="s">
        <v>7</v>
      </c>
      <c r="V30" s="218"/>
      <c r="W30" s="218"/>
      <c r="X30" s="218"/>
      <c r="Y30" s="218"/>
      <c r="Z30" s="218"/>
      <c r="AA30" s="232"/>
      <c r="AB30" s="232"/>
      <c r="AC30" s="232"/>
      <c r="AD30" s="42" t="s">
        <v>7</v>
      </c>
    </row>
    <row r="31" spans="1:30" s="12" customFormat="1" ht="19.5" customHeight="1" x14ac:dyDescent="0.15">
      <c r="A31" s="295" t="s">
        <v>27</v>
      </c>
      <c r="B31" s="282" t="s">
        <v>28</v>
      </c>
      <c r="C31" s="233">
        <f>I31+I32+R31+R32+AA31+AA32</f>
        <v>0</v>
      </c>
      <c r="D31" s="215"/>
      <c r="E31" s="212"/>
      <c r="F31" s="212"/>
      <c r="G31" s="212"/>
      <c r="H31" s="212"/>
      <c r="I31" s="213"/>
      <c r="J31" s="213"/>
      <c r="K31" s="213"/>
      <c r="L31" s="35" t="s">
        <v>7</v>
      </c>
      <c r="M31" s="212"/>
      <c r="N31" s="212"/>
      <c r="O31" s="212"/>
      <c r="P31" s="212"/>
      <c r="Q31" s="212"/>
      <c r="R31" s="213"/>
      <c r="S31" s="213"/>
      <c r="T31" s="213"/>
      <c r="U31" s="35" t="s">
        <v>7</v>
      </c>
      <c r="V31" s="212"/>
      <c r="W31" s="212"/>
      <c r="X31" s="212"/>
      <c r="Y31" s="212"/>
      <c r="Z31" s="212"/>
      <c r="AA31" s="213"/>
      <c r="AB31" s="213"/>
      <c r="AC31" s="213"/>
      <c r="AD31" s="38" t="s">
        <v>7</v>
      </c>
    </row>
    <row r="32" spans="1:30" s="12" customFormat="1" ht="19.5" customHeight="1" x14ac:dyDescent="0.15">
      <c r="A32" s="296"/>
      <c r="B32" s="283"/>
      <c r="C32" s="234"/>
      <c r="D32" s="217"/>
      <c r="E32" s="218"/>
      <c r="F32" s="218"/>
      <c r="G32" s="218"/>
      <c r="H32" s="218"/>
      <c r="I32" s="232"/>
      <c r="J32" s="232"/>
      <c r="K32" s="232"/>
      <c r="L32" s="41" t="s">
        <v>7</v>
      </c>
      <c r="M32" s="218"/>
      <c r="N32" s="218"/>
      <c r="O32" s="218"/>
      <c r="P32" s="218"/>
      <c r="Q32" s="218"/>
      <c r="R32" s="232"/>
      <c r="S32" s="232"/>
      <c r="T32" s="232"/>
      <c r="U32" s="41" t="s">
        <v>7</v>
      </c>
      <c r="V32" s="218"/>
      <c r="W32" s="218"/>
      <c r="X32" s="218"/>
      <c r="Y32" s="218"/>
      <c r="Z32" s="218"/>
      <c r="AA32" s="232"/>
      <c r="AB32" s="232"/>
      <c r="AC32" s="232"/>
      <c r="AD32" s="42" t="s">
        <v>7</v>
      </c>
    </row>
    <row r="33" spans="1:30" s="12" customFormat="1" ht="19.5" customHeight="1" x14ac:dyDescent="0.15">
      <c r="A33" s="296"/>
      <c r="B33" s="282" t="s">
        <v>69</v>
      </c>
      <c r="C33" s="233">
        <f>I33+I34+R33+R34+AA33+AA34</f>
        <v>0</v>
      </c>
      <c r="D33" s="215"/>
      <c r="E33" s="212"/>
      <c r="F33" s="212"/>
      <c r="G33" s="212"/>
      <c r="H33" s="212"/>
      <c r="I33" s="213"/>
      <c r="J33" s="213"/>
      <c r="K33" s="213"/>
      <c r="L33" s="35" t="s">
        <v>7</v>
      </c>
      <c r="M33" s="212"/>
      <c r="N33" s="212"/>
      <c r="O33" s="212"/>
      <c r="P33" s="212"/>
      <c r="Q33" s="212"/>
      <c r="R33" s="213"/>
      <c r="S33" s="213"/>
      <c r="T33" s="213"/>
      <c r="U33" s="35" t="s">
        <v>7</v>
      </c>
      <c r="V33" s="212"/>
      <c r="W33" s="212"/>
      <c r="X33" s="212"/>
      <c r="Y33" s="212"/>
      <c r="Z33" s="212"/>
      <c r="AA33" s="213"/>
      <c r="AB33" s="213"/>
      <c r="AC33" s="213"/>
      <c r="AD33" s="38" t="s">
        <v>7</v>
      </c>
    </row>
    <row r="34" spans="1:30" s="12" customFormat="1" ht="19.5" customHeight="1" x14ac:dyDescent="0.15">
      <c r="A34" s="296"/>
      <c r="B34" s="283"/>
      <c r="C34" s="234"/>
      <c r="D34" s="217"/>
      <c r="E34" s="218"/>
      <c r="F34" s="218"/>
      <c r="G34" s="218"/>
      <c r="H34" s="218"/>
      <c r="I34" s="232"/>
      <c r="J34" s="232"/>
      <c r="K34" s="232"/>
      <c r="L34" s="41" t="s">
        <v>7</v>
      </c>
      <c r="M34" s="218"/>
      <c r="N34" s="218"/>
      <c r="O34" s="218"/>
      <c r="P34" s="218"/>
      <c r="Q34" s="218"/>
      <c r="R34" s="232"/>
      <c r="S34" s="232"/>
      <c r="T34" s="232"/>
      <c r="U34" s="41" t="s">
        <v>7</v>
      </c>
      <c r="V34" s="218"/>
      <c r="W34" s="218"/>
      <c r="X34" s="218"/>
      <c r="Y34" s="218"/>
      <c r="Z34" s="218"/>
      <c r="AA34" s="232"/>
      <c r="AB34" s="232"/>
      <c r="AC34" s="232"/>
      <c r="AD34" s="42" t="s">
        <v>7</v>
      </c>
    </row>
    <row r="35" spans="1:30" s="12" customFormat="1" ht="19.5" customHeight="1" x14ac:dyDescent="0.15">
      <c r="A35" s="296"/>
      <c r="B35" s="282" t="s">
        <v>70</v>
      </c>
      <c r="C35" s="225">
        <f>I35+I36+R35+R36+AA35+AA36</f>
        <v>0</v>
      </c>
      <c r="D35" s="215"/>
      <c r="E35" s="212"/>
      <c r="F35" s="212"/>
      <c r="G35" s="212"/>
      <c r="H35" s="212"/>
      <c r="I35" s="213"/>
      <c r="J35" s="213"/>
      <c r="K35" s="213"/>
      <c r="L35" s="35" t="s">
        <v>7</v>
      </c>
      <c r="M35" s="212"/>
      <c r="N35" s="212"/>
      <c r="O35" s="212"/>
      <c r="P35" s="212"/>
      <c r="Q35" s="212"/>
      <c r="R35" s="213"/>
      <c r="S35" s="213"/>
      <c r="T35" s="213"/>
      <c r="U35" s="35" t="s">
        <v>7</v>
      </c>
      <c r="V35" s="212"/>
      <c r="W35" s="212"/>
      <c r="X35" s="212"/>
      <c r="Y35" s="212"/>
      <c r="Z35" s="212"/>
      <c r="AA35" s="213"/>
      <c r="AB35" s="213"/>
      <c r="AC35" s="213"/>
      <c r="AD35" s="38" t="s">
        <v>7</v>
      </c>
    </row>
    <row r="36" spans="1:30" s="12" customFormat="1" ht="19.5" customHeight="1" x14ac:dyDescent="0.15">
      <c r="A36" s="297"/>
      <c r="B36" s="251"/>
      <c r="C36" s="281"/>
      <c r="D36" s="217"/>
      <c r="E36" s="218"/>
      <c r="F36" s="218"/>
      <c r="G36" s="218"/>
      <c r="H36" s="218"/>
      <c r="I36" s="232"/>
      <c r="J36" s="232"/>
      <c r="K36" s="232"/>
      <c r="L36" s="41" t="s">
        <v>7</v>
      </c>
      <c r="M36" s="218"/>
      <c r="N36" s="218"/>
      <c r="O36" s="218"/>
      <c r="P36" s="218"/>
      <c r="Q36" s="218"/>
      <c r="R36" s="232"/>
      <c r="S36" s="232"/>
      <c r="T36" s="232"/>
      <c r="U36" s="41" t="s">
        <v>7</v>
      </c>
      <c r="V36" s="218"/>
      <c r="W36" s="218"/>
      <c r="X36" s="218"/>
      <c r="Y36" s="218"/>
      <c r="Z36" s="218"/>
      <c r="AA36" s="232"/>
      <c r="AB36" s="232"/>
      <c r="AC36" s="232"/>
      <c r="AD36" s="42" t="s">
        <v>7</v>
      </c>
    </row>
    <row r="37" spans="1:30" s="12" customFormat="1" ht="19.5" customHeight="1" x14ac:dyDescent="0.15">
      <c r="A37" s="291">
        <v>7</v>
      </c>
      <c r="B37" s="299" t="s">
        <v>29</v>
      </c>
      <c r="C37" s="225">
        <f>I37+I38+R37+R38+AA37+AA38</f>
        <v>0</v>
      </c>
      <c r="D37" s="227"/>
      <c r="E37" s="210"/>
      <c r="F37" s="210"/>
      <c r="G37" s="210"/>
      <c r="H37" s="210"/>
      <c r="I37" s="228"/>
      <c r="J37" s="228"/>
      <c r="K37" s="228"/>
      <c r="L37" s="49" t="s">
        <v>7</v>
      </c>
      <c r="M37" s="210"/>
      <c r="N37" s="210"/>
      <c r="O37" s="210"/>
      <c r="P37" s="210"/>
      <c r="Q37" s="210"/>
      <c r="R37" s="228"/>
      <c r="S37" s="228"/>
      <c r="T37" s="228"/>
      <c r="U37" s="49" t="s">
        <v>7</v>
      </c>
      <c r="V37" s="210"/>
      <c r="W37" s="210"/>
      <c r="X37" s="210"/>
      <c r="Y37" s="210"/>
      <c r="Z37" s="210"/>
      <c r="AA37" s="228"/>
      <c r="AB37" s="228"/>
      <c r="AC37" s="228"/>
      <c r="AD37" s="54" t="s">
        <v>7</v>
      </c>
    </row>
    <row r="38" spans="1:30" s="12" customFormat="1" ht="19.5" customHeight="1" thickBot="1" x14ac:dyDescent="0.2">
      <c r="A38" s="298"/>
      <c r="B38" s="300"/>
      <c r="C38" s="226"/>
      <c r="D38" s="229"/>
      <c r="E38" s="230"/>
      <c r="F38" s="230"/>
      <c r="G38" s="230"/>
      <c r="H38" s="230"/>
      <c r="I38" s="231"/>
      <c r="J38" s="231"/>
      <c r="K38" s="231"/>
      <c r="L38" s="57" t="s">
        <v>7</v>
      </c>
      <c r="M38" s="230"/>
      <c r="N38" s="230"/>
      <c r="O38" s="230"/>
      <c r="P38" s="230"/>
      <c r="Q38" s="230"/>
      <c r="R38" s="231"/>
      <c r="S38" s="231"/>
      <c r="T38" s="231"/>
      <c r="U38" s="57" t="s">
        <v>7</v>
      </c>
      <c r="V38" s="230"/>
      <c r="W38" s="230"/>
      <c r="X38" s="230"/>
      <c r="Y38" s="230"/>
      <c r="Z38" s="230"/>
      <c r="AA38" s="231"/>
      <c r="AB38" s="231"/>
      <c r="AC38" s="231"/>
      <c r="AD38" s="58" t="s">
        <v>7</v>
      </c>
    </row>
    <row r="39" spans="1:30" s="12" customFormat="1" ht="49.5" customHeight="1" thickTop="1" thickBot="1" x14ac:dyDescent="0.2">
      <c r="A39" s="285" t="s">
        <v>30</v>
      </c>
      <c r="B39" s="286"/>
      <c r="C39" s="59">
        <f>SUM(C9:C38)</f>
        <v>0</v>
      </c>
      <c r="D39" s="263"/>
      <c r="E39" s="264"/>
      <c r="F39" s="264"/>
      <c r="G39" s="264"/>
      <c r="H39" s="264"/>
      <c r="I39" s="264"/>
      <c r="J39" s="264"/>
      <c r="K39" s="264"/>
      <c r="L39" s="264"/>
      <c r="M39" s="264"/>
      <c r="N39" s="264"/>
      <c r="O39" s="264"/>
      <c r="P39" s="264"/>
      <c r="Q39" s="264"/>
      <c r="R39" s="264"/>
      <c r="S39" s="264"/>
      <c r="T39" s="264"/>
      <c r="U39" s="264"/>
      <c r="V39" s="264"/>
      <c r="W39" s="264"/>
      <c r="X39" s="264"/>
      <c r="Y39" s="264"/>
      <c r="Z39" s="264"/>
      <c r="AA39" s="264"/>
      <c r="AB39" s="264"/>
      <c r="AC39" s="264"/>
      <c r="AD39" s="265"/>
    </row>
    <row r="40" spans="1:30" s="12" customFormat="1" ht="9" customHeight="1" x14ac:dyDescent="0.15">
      <c r="A40" s="60"/>
      <c r="B40" s="60"/>
      <c r="C40" s="61"/>
      <c r="D40" s="62"/>
    </row>
  </sheetData>
  <mergeCells count="158">
    <mergeCell ref="K14:M14"/>
    <mergeCell ref="A24:A26"/>
    <mergeCell ref="B24:B26"/>
    <mergeCell ref="C24:C26"/>
    <mergeCell ref="I26:K26"/>
    <mergeCell ref="D26:H26"/>
    <mergeCell ref="F24:H24"/>
    <mergeCell ref="M26:Q26"/>
    <mergeCell ref="D25:H25"/>
    <mergeCell ref="B20:B21"/>
    <mergeCell ref="I15:K15"/>
    <mergeCell ref="M34:Q34"/>
    <mergeCell ref="R34:T34"/>
    <mergeCell ref="V34:Z34"/>
    <mergeCell ref="AA30:AC30"/>
    <mergeCell ref="I33:K33"/>
    <mergeCell ref="M33:Q33"/>
    <mergeCell ref="AA31:AC31"/>
    <mergeCell ref="I30:K30"/>
    <mergeCell ref="R30:T30"/>
    <mergeCell ref="V30:Z30"/>
    <mergeCell ref="M32:Q32"/>
    <mergeCell ref="AA34:AC34"/>
    <mergeCell ref="R33:T33"/>
    <mergeCell ref="V33:Z33"/>
    <mergeCell ref="AA33:AC33"/>
    <mergeCell ref="AA32:AC32"/>
    <mergeCell ref="D32:H32"/>
    <mergeCell ref="V32:Z32"/>
    <mergeCell ref="D33:H33"/>
    <mergeCell ref="M29:Q29"/>
    <mergeCell ref="R29:T29"/>
    <mergeCell ref="R32:T32"/>
    <mergeCell ref="I29:K29"/>
    <mergeCell ref="D30:H30"/>
    <mergeCell ref="D29:H29"/>
    <mergeCell ref="M30:Q30"/>
    <mergeCell ref="V29:Z29"/>
    <mergeCell ref="AB24:AD24"/>
    <mergeCell ref="I25:K25"/>
    <mergeCell ref="AA25:AC25"/>
    <mergeCell ref="U24:W24"/>
    <mergeCell ref="R24:T24"/>
    <mergeCell ref="K24:M24"/>
    <mergeCell ref="V26:Z26"/>
    <mergeCell ref="AA28:AC28"/>
    <mergeCell ref="R26:T26"/>
    <mergeCell ref="U25:V25"/>
    <mergeCell ref="AA26:AC26"/>
    <mergeCell ref="AA27:AC27"/>
    <mergeCell ref="V28:Z28"/>
    <mergeCell ref="R28:T28"/>
    <mergeCell ref="V27:Z27"/>
    <mergeCell ref="C22:C23"/>
    <mergeCell ref="B16:B17"/>
    <mergeCell ref="C20:C21"/>
    <mergeCell ref="I27:K27"/>
    <mergeCell ref="M27:Q27"/>
    <mergeCell ref="R27:T27"/>
    <mergeCell ref="M31:Q31"/>
    <mergeCell ref="R31:T31"/>
    <mergeCell ref="C31:C32"/>
    <mergeCell ref="C33:C34"/>
    <mergeCell ref="A39:B39"/>
    <mergeCell ref="A11:A23"/>
    <mergeCell ref="A27:A28"/>
    <mergeCell ref="A29:A30"/>
    <mergeCell ref="B27:B28"/>
    <mergeCell ref="B22:B23"/>
    <mergeCell ref="A31:A36"/>
    <mergeCell ref="B35:B36"/>
    <mergeCell ref="A37:A38"/>
    <mergeCell ref="B37:B38"/>
    <mergeCell ref="B29:B30"/>
    <mergeCell ref="D39:AD39"/>
    <mergeCell ref="E12:F12"/>
    <mergeCell ref="L9:M9"/>
    <mergeCell ref="O9:P9"/>
    <mergeCell ref="A9:A10"/>
    <mergeCell ref="D14:F14"/>
    <mergeCell ref="G14:H14"/>
    <mergeCell ref="B11:B13"/>
    <mergeCell ref="C11:C13"/>
    <mergeCell ref="I9:K9"/>
    <mergeCell ref="D9:F9"/>
    <mergeCell ref="D10:AD10"/>
    <mergeCell ref="C35:C36"/>
    <mergeCell ref="D35:H35"/>
    <mergeCell ref="D34:H34"/>
    <mergeCell ref="I31:K31"/>
    <mergeCell ref="I34:K34"/>
    <mergeCell ref="D36:H36"/>
    <mergeCell ref="I36:K36"/>
    <mergeCell ref="I35:K35"/>
    <mergeCell ref="D31:H31"/>
    <mergeCell ref="I32:K32"/>
    <mergeCell ref="M36:Q36"/>
    <mergeCell ref="B31:B32"/>
    <mergeCell ref="C16:C17"/>
    <mergeCell ref="B18:B19"/>
    <mergeCell ref="C18:C19"/>
    <mergeCell ref="D18:AD19"/>
    <mergeCell ref="D22:AD23"/>
    <mergeCell ref="AA35:AC35"/>
    <mergeCell ref="V35:Z35"/>
    <mergeCell ref="A4:AD4"/>
    <mergeCell ref="A6:AD6"/>
    <mergeCell ref="A7:AD7"/>
    <mergeCell ref="A5:AD5"/>
    <mergeCell ref="D8:AD8"/>
    <mergeCell ref="B9:B10"/>
    <mergeCell ref="C9:C10"/>
    <mergeCell ref="E13:M13"/>
    <mergeCell ref="I12:M12"/>
    <mergeCell ref="N12:P12"/>
    <mergeCell ref="N13:Q13"/>
    <mergeCell ref="Q12:R12"/>
    <mergeCell ref="S12:AD12"/>
    <mergeCell ref="A8:B8"/>
    <mergeCell ref="B33:B34"/>
    <mergeCell ref="C27:C28"/>
    <mergeCell ref="C29:C30"/>
    <mergeCell ref="C37:C38"/>
    <mergeCell ref="D37:H37"/>
    <mergeCell ref="AA37:AC37"/>
    <mergeCell ref="D38:H38"/>
    <mergeCell ref="I38:K38"/>
    <mergeCell ref="M38:Q38"/>
    <mergeCell ref="R38:T38"/>
    <mergeCell ref="V38:Z38"/>
    <mergeCell ref="AA38:AC38"/>
    <mergeCell ref="I37:K37"/>
    <mergeCell ref="M37:Q37"/>
    <mergeCell ref="R37:T37"/>
    <mergeCell ref="Q1:W1"/>
    <mergeCell ref="X1:AD1"/>
    <mergeCell ref="Q2:W2"/>
    <mergeCell ref="X2:AD2"/>
    <mergeCell ref="V37:Z37"/>
    <mergeCell ref="AA15:AC15"/>
    <mergeCell ref="M35:Q35"/>
    <mergeCell ref="R35:T35"/>
    <mergeCell ref="R15:T15"/>
    <mergeCell ref="V15:Z15"/>
    <mergeCell ref="D20:AD21"/>
    <mergeCell ref="D15:F15"/>
    <mergeCell ref="L15:M15"/>
    <mergeCell ref="D16:AD17"/>
    <mergeCell ref="V31:Z31"/>
    <mergeCell ref="O25:T25"/>
    <mergeCell ref="R36:T36"/>
    <mergeCell ref="V36:Z36"/>
    <mergeCell ref="AA36:AC36"/>
    <mergeCell ref="I28:K28"/>
    <mergeCell ref="M28:Q28"/>
    <mergeCell ref="AA29:AC29"/>
    <mergeCell ref="D27:H27"/>
    <mergeCell ref="D28:H28"/>
  </mergeCells>
  <phoneticPr fontId="2"/>
  <pageMargins left="0.38" right="0.21" top="0.25" bottom="0.25" header="0.2" footer="0.2"/>
  <pageSetup paperSize="9" scale="94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8"/>
  <sheetViews>
    <sheetView view="pageBreakPreview" zoomScaleNormal="100" zoomScaleSheetLayoutView="100" workbookViewId="0">
      <selection activeCell="D40" sqref="D40"/>
    </sheetView>
  </sheetViews>
  <sheetFormatPr defaultRowHeight="24.95" customHeight="1" x14ac:dyDescent="0.15"/>
  <cols>
    <col min="1" max="2" width="4" customWidth="1"/>
    <col min="3" max="3" width="22.75" customWidth="1"/>
    <col min="4" max="4" width="12.875" style="63" customWidth="1"/>
    <col min="5" max="5" width="9.875" customWidth="1"/>
    <col min="6" max="6" width="7.125" customWidth="1"/>
    <col min="7" max="7" width="2.5" style="117" customWidth="1"/>
    <col min="8" max="8" width="9.875" customWidth="1"/>
    <col min="9" max="9" width="7.125" customWidth="1"/>
    <col min="10" max="10" width="2.5" style="117" customWidth="1"/>
    <col min="11" max="11" width="9.875" customWidth="1"/>
    <col min="12" max="12" width="7.125" customWidth="1"/>
    <col min="13" max="13" width="2.5" customWidth="1"/>
  </cols>
  <sheetData>
    <row r="1" spans="1:13" s="12" customFormat="1" ht="22.5" customHeight="1" thickBot="1" x14ac:dyDescent="0.2">
      <c r="A1" s="240" t="s">
        <v>31</v>
      </c>
      <c r="B1" s="240"/>
      <c r="C1" s="351"/>
      <c r="D1" s="351"/>
      <c r="E1" s="351"/>
      <c r="G1" s="64"/>
      <c r="J1" s="64"/>
    </row>
    <row r="2" spans="1:13" s="12" customFormat="1" ht="25.5" customHeight="1" thickBot="1" x14ac:dyDescent="0.2">
      <c r="A2" s="261" t="s">
        <v>3</v>
      </c>
      <c r="B2" s="354"/>
      <c r="C2" s="355"/>
      <c r="D2" s="65" t="s">
        <v>4</v>
      </c>
      <c r="E2" s="359" t="s">
        <v>32</v>
      </c>
      <c r="F2" s="360"/>
      <c r="G2" s="360"/>
      <c r="H2" s="360"/>
      <c r="I2" s="360"/>
      <c r="J2" s="360"/>
      <c r="K2" s="360"/>
      <c r="L2" s="360"/>
      <c r="M2" s="361"/>
    </row>
    <row r="3" spans="1:13" s="12" customFormat="1" ht="12.75" customHeight="1" x14ac:dyDescent="0.15">
      <c r="A3" s="289" t="s">
        <v>33</v>
      </c>
      <c r="B3" s="352">
        <v>1</v>
      </c>
      <c r="C3" s="353" t="s">
        <v>34</v>
      </c>
      <c r="D3" s="362">
        <f>F3+F4+I3+I4+L3+L4</f>
        <v>0</v>
      </c>
      <c r="E3" s="66"/>
      <c r="F3" s="67"/>
      <c r="G3" s="68" t="s">
        <v>7</v>
      </c>
      <c r="H3" s="69"/>
      <c r="I3" s="67"/>
      <c r="J3" s="68" t="s">
        <v>7</v>
      </c>
      <c r="K3" s="52"/>
      <c r="L3" s="67"/>
      <c r="M3" s="70" t="s">
        <v>7</v>
      </c>
    </row>
    <row r="4" spans="1:13" s="12" customFormat="1" ht="12.75" customHeight="1" x14ac:dyDescent="0.15">
      <c r="A4" s="289"/>
      <c r="B4" s="343"/>
      <c r="C4" s="347"/>
      <c r="D4" s="357"/>
      <c r="E4" s="66"/>
      <c r="F4" s="67"/>
      <c r="G4" s="68" t="s">
        <v>7</v>
      </c>
      <c r="H4" s="69"/>
      <c r="I4" s="67"/>
      <c r="J4" s="68" t="s">
        <v>7</v>
      </c>
      <c r="K4" s="52"/>
      <c r="L4" s="67"/>
      <c r="M4" s="70" t="s">
        <v>7</v>
      </c>
    </row>
    <row r="5" spans="1:13" s="12" customFormat="1" ht="12.75" customHeight="1" x14ac:dyDescent="0.15">
      <c r="A5" s="289"/>
      <c r="B5" s="341">
        <v>2</v>
      </c>
      <c r="C5" s="346" t="s">
        <v>35</v>
      </c>
      <c r="D5" s="356">
        <f>F5+F6+I5+I6+L5+L6</f>
        <v>0</v>
      </c>
      <c r="E5" s="71"/>
      <c r="F5" s="72"/>
      <c r="G5" s="73" t="s">
        <v>7</v>
      </c>
      <c r="H5" s="74"/>
      <c r="I5" s="72"/>
      <c r="J5" s="73" t="s">
        <v>7</v>
      </c>
      <c r="K5" s="33"/>
      <c r="L5" s="72"/>
      <c r="M5" s="75" t="s">
        <v>7</v>
      </c>
    </row>
    <row r="6" spans="1:13" s="12" customFormat="1" ht="12.75" customHeight="1" x14ac:dyDescent="0.15">
      <c r="A6" s="289"/>
      <c r="B6" s="343"/>
      <c r="C6" s="347"/>
      <c r="D6" s="357"/>
      <c r="E6" s="76"/>
      <c r="F6" s="77"/>
      <c r="G6" s="78" t="s">
        <v>7</v>
      </c>
      <c r="H6" s="79"/>
      <c r="I6" s="77"/>
      <c r="J6" s="78" t="s">
        <v>7</v>
      </c>
      <c r="K6" s="39"/>
      <c r="L6" s="77"/>
      <c r="M6" s="80" t="s">
        <v>7</v>
      </c>
    </row>
    <row r="7" spans="1:13" s="12" customFormat="1" ht="12.75" customHeight="1" x14ac:dyDescent="0.15">
      <c r="A7" s="289"/>
      <c r="B7" s="341">
        <v>3</v>
      </c>
      <c r="C7" s="346" t="s">
        <v>36</v>
      </c>
      <c r="D7" s="356">
        <f>F7+F8+I7+I8+L7+L8</f>
        <v>0</v>
      </c>
      <c r="E7" s="66"/>
      <c r="F7" s="67"/>
      <c r="G7" s="73" t="s">
        <v>7</v>
      </c>
      <c r="H7" s="69"/>
      <c r="I7" s="67"/>
      <c r="J7" s="73" t="s">
        <v>7</v>
      </c>
      <c r="K7" s="52"/>
      <c r="L7" s="67"/>
      <c r="M7" s="75" t="s">
        <v>7</v>
      </c>
    </row>
    <row r="8" spans="1:13" s="12" customFormat="1" ht="12.75" customHeight="1" x14ac:dyDescent="0.15">
      <c r="A8" s="289"/>
      <c r="B8" s="343"/>
      <c r="C8" s="347"/>
      <c r="D8" s="357"/>
      <c r="E8" s="66"/>
      <c r="F8" s="67"/>
      <c r="G8" s="78" t="s">
        <v>7</v>
      </c>
      <c r="H8" s="69"/>
      <c r="I8" s="67"/>
      <c r="J8" s="78" t="s">
        <v>7</v>
      </c>
      <c r="K8" s="52"/>
      <c r="L8" s="67"/>
      <c r="M8" s="80" t="s">
        <v>7</v>
      </c>
    </row>
    <row r="9" spans="1:13" s="12" customFormat="1" ht="12.75" customHeight="1" x14ac:dyDescent="0.15">
      <c r="A9" s="289"/>
      <c r="B9" s="341">
        <v>4</v>
      </c>
      <c r="C9" s="346" t="s">
        <v>37</v>
      </c>
      <c r="D9" s="356">
        <f>F9+F10+I9+I10+L9+L10</f>
        <v>0</v>
      </c>
      <c r="E9" s="71"/>
      <c r="F9" s="72"/>
      <c r="G9" s="73" t="s">
        <v>7</v>
      </c>
      <c r="H9" s="74"/>
      <c r="I9" s="72"/>
      <c r="J9" s="73" t="s">
        <v>7</v>
      </c>
      <c r="K9" s="33"/>
      <c r="L9" s="72"/>
      <c r="M9" s="75" t="s">
        <v>7</v>
      </c>
    </row>
    <row r="10" spans="1:13" s="12" customFormat="1" ht="12.75" customHeight="1" x14ac:dyDescent="0.15">
      <c r="A10" s="289"/>
      <c r="B10" s="343"/>
      <c r="C10" s="347"/>
      <c r="D10" s="357"/>
      <c r="E10" s="76"/>
      <c r="F10" s="77"/>
      <c r="G10" s="78" t="s">
        <v>7</v>
      </c>
      <c r="H10" s="79"/>
      <c r="I10" s="77"/>
      <c r="J10" s="78" t="s">
        <v>7</v>
      </c>
      <c r="K10" s="39"/>
      <c r="L10" s="77"/>
      <c r="M10" s="80" t="s">
        <v>7</v>
      </c>
    </row>
    <row r="11" spans="1:13" s="12" customFormat="1" ht="12.75" customHeight="1" x14ac:dyDescent="0.15">
      <c r="A11" s="289"/>
      <c r="B11" s="341">
        <v>5</v>
      </c>
      <c r="C11" s="344" t="s">
        <v>38</v>
      </c>
      <c r="D11" s="356">
        <f>F11+F12+I11+I12+L11+L12</f>
        <v>0</v>
      </c>
      <c r="E11" s="71"/>
      <c r="F11" s="72"/>
      <c r="G11" s="73" t="s">
        <v>7</v>
      </c>
      <c r="H11" s="74"/>
      <c r="I11" s="72"/>
      <c r="J11" s="73" t="s">
        <v>7</v>
      </c>
      <c r="K11" s="33"/>
      <c r="L11" s="72"/>
      <c r="M11" s="75" t="s">
        <v>7</v>
      </c>
    </row>
    <row r="12" spans="1:13" s="12" customFormat="1" ht="12.75" customHeight="1" x14ac:dyDescent="0.15">
      <c r="A12" s="289"/>
      <c r="B12" s="343"/>
      <c r="C12" s="345"/>
      <c r="D12" s="357"/>
      <c r="E12" s="76"/>
      <c r="F12" s="77"/>
      <c r="G12" s="78" t="s">
        <v>7</v>
      </c>
      <c r="H12" s="79"/>
      <c r="I12" s="77"/>
      <c r="J12" s="78" t="s">
        <v>7</v>
      </c>
      <c r="K12" s="39"/>
      <c r="L12" s="77"/>
      <c r="M12" s="80" t="s">
        <v>7</v>
      </c>
    </row>
    <row r="13" spans="1:13" s="12" customFormat="1" ht="12.75" customHeight="1" x14ac:dyDescent="0.15">
      <c r="A13" s="289"/>
      <c r="B13" s="341">
        <v>6</v>
      </c>
      <c r="C13" s="346" t="s">
        <v>39</v>
      </c>
      <c r="D13" s="356">
        <f>F13+F14+I13+I14+L13+L14</f>
        <v>0</v>
      </c>
      <c r="E13" s="71"/>
      <c r="F13" s="72"/>
      <c r="G13" s="73" t="s">
        <v>7</v>
      </c>
      <c r="H13" s="74"/>
      <c r="I13" s="72"/>
      <c r="J13" s="73" t="s">
        <v>7</v>
      </c>
      <c r="K13" s="33"/>
      <c r="L13" s="72"/>
      <c r="M13" s="75" t="s">
        <v>7</v>
      </c>
    </row>
    <row r="14" spans="1:13" s="12" customFormat="1" ht="12.75" customHeight="1" x14ac:dyDescent="0.15">
      <c r="A14" s="289"/>
      <c r="B14" s="343"/>
      <c r="C14" s="347"/>
      <c r="D14" s="357"/>
      <c r="E14" s="76"/>
      <c r="F14" s="77"/>
      <c r="G14" s="78" t="s">
        <v>7</v>
      </c>
      <c r="H14" s="79"/>
      <c r="I14" s="77"/>
      <c r="J14" s="78" t="s">
        <v>7</v>
      </c>
      <c r="K14" s="39"/>
      <c r="L14" s="77"/>
      <c r="M14" s="80" t="s">
        <v>7</v>
      </c>
    </row>
    <row r="15" spans="1:13" s="12" customFormat="1" ht="12.75" customHeight="1" x14ac:dyDescent="0.15">
      <c r="A15" s="289"/>
      <c r="B15" s="341">
        <v>7</v>
      </c>
      <c r="C15" s="346" t="s">
        <v>64</v>
      </c>
      <c r="D15" s="356">
        <f>F15+F16+I15+I16+L15+L16</f>
        <v>0</v>
      </c>
      <c r="E15" s="66"/>
      <c r="F15" s="67"/>
      <c r="G15" s="73" t="s">
        <v>7</v>
      </c>
      <c r="H15" s="69"/>
      <c r="I15" s="67"/>
      <c r="J15" s="73" t="s">
        <v>7</v>
      </c>
      <c r="K15" s="52"/>
      <c r="L15" s="67"/>
      <c r="M15" s="75" t="s">
        <v>7</v>
      </c>
    </row>
    <row r="16" spans="1:13" s="12" customFormat="1" ht="12.75" customHeight="1" thickBot="1" x14ac:dyDescent="0.2">
      <c r="A16" s="337"/>
      <c r="B16" s="342"/>
      <c r="C16" s="348"/>
      <c r="D16" s="358"/>
      <c r="E16" s="81"/>
      <c r="F16" s="82"/>
      <c r="G16" s="83" t="s">
        <v>7</v>
      </c>
      <c r="H16" s="84"/>
      <c r="I16" s="82"/>
      <c r="J16" s="83" t="s">
        <v>7</v>
      </c>
      <c r="K16" s="55"/>
      <c r="L16" s="82"/>
      <c r="M16" s="85" t="s">
        <v>7</v>
      </c>
    </row>
    <row r="17" spans="1:13" s="12" customFormat="1" ht="25.5" customHeight="1" thickTop="1" thickBot="1" x14ac:dyDescent="0.2">
      <c r="A17" s="338" t="s">
        <v>40</v>
      </c>
      <c r="B17" s="339"/>
      <c r="C17" s="340"/>
      <c r="D17" s="168">
        <f>SUM(D3:D16)</f>
        <v>0</v>
      </c>
      <c r="E17" s="96"/>
      <c r="F17" s="97"/>
      <c r="G17" s="98"/>
      <c r="H17" s="99"/>
      <c r="I17" s="97"/>
      <c r="J17" s="98"/>
      <c r="K17" s="99"/>
      <c r="L17" s="97"/>
      <c r="M17" s="100"/>
    </row>
    <row r="18" spans="1:13" s="12" customFormat="1" ht="18" customHeight="1" thickTop="1" x14ac:dyDescent="0.15">
      <c r="A18" s="289" t="s">
        <v>41</v>
      </c>
      <c r="B18" s="349">
        <v>1</v>
      </c>
      <c r="C18" s="350" t="s">
        <v>42</v>
      </c>
      <c r="D18" s="363">
        <f>F18+F19+I18+I19+L18+L19</f>
        <v>0</v>
      </c>
      <c r="E18" s="92"/>
      <c r="F18" s="53"/>
      <c r="G18" s="68" t="s">
        <v>7</v>
      </c>
      <c r="H18" s="52"/>
      <c r="I18" s="53"/>
      <c r="J18" s="68" t="s">
        <v>7</v>
      </c>
      <c r="K18" s="52"/>
      <c r="L18" s="53"/>
      <c r="M18" s="70" t="s">
        <v>7</v>
      </c>
    </row>
    <row r="19" spans="1:13" s="12" customFormat="1" ht="18" customHeight="1" x14ac:dyDescent="0.15">
      <c r="A19" s="289"/>
      <c r="B19" s="343"/>
      <c r="C19" s="347"/>
      <c r="D19" s="251"/>
      <c r="E19" s="91"/>
      <c r="F19" s="40"/>
      <c r="G19" s="78" t="s">
        <v>7</v>
      </c>
      <c r="H19" s="39"/>
      <c r="I19" s="40"/>
      <c r="J19" s="78" t="s">
        <v>7</v>
      </c>
      <c r="K19" s="39"/>
      <c r="L19" s="40"/>
      <c r="M19" s="80" t="s">
        <v>7</v>
      </c>
    </row>
    <row r="20" spans="1:13" s="12" customFormat="1" ht="18" customHeight="1" x14ac:dyDescent="0.15">
      <c r="A20" s="289"/>
      <c r="B20" s="341">
        <v>2</v>
      </c>
      <c r="C20" s="364" t="s">
        <v>43</v>
      </c>
      <c r="D20" s="356">
        <f>F20+F21+I20+I21+L20+L21</f>
        <v>0</v>
      </c>
      <c r="E20" s="92"/>
      <c r="F20" s="53"/>
      <c r="G20" s="68" t="s">
        <v>7</v>
      </c>
      <c r="H20" s="52"/>
      <c r="I20" s="53"/>
      <c r="J20" s="68" t="s">
        <v>7</v>
      </c>
      <c r="K20" s="52"/>
      <c r="L20" s="53"/>
      <c r="M20" s="70" t="s">
        <v>7</v>
      </c>
    </row>
    <row r="21" spans="1:13" s="12" customFormat="1" ht="18" customHeight="1" x14ac:dyDescent="0.15">
      <c r="A21" s="289"/>
      <c r="B21" s="343"/>
      <c r="C21" s="365"/>
      <c r="D21" s="357"/>
      <c r="E21" s="92"/>
      <c r="F21" s="53"/>
      <c r="G21" s="68" t="s">
        <v>7</v>
      </c>
      <c r="H21" s="52"/>
      <c r="I21" s="53"/>
      <c r="J21" s="68" t="s">
        <v>7</v>
      </c>
      <c r="K21" s="52"/>
      <c r="L21" s="53"/>
      <c r="M21" s="70" t="s">
        <v>7</v>
      </c>
    </row>
    <row r="22" spans="1:13" s="12" customFormat="1" ht="18" customHeight="1" x14ac:dyDescent="0.15">
      <c r="A22" s="289"/>
      <c r="B22" s="341">
        <v>3</v>
      </c>
      <c r="C22" s="346" t="s">
        <v>44</v>
      </c>
      <c r="D22" s="356">
        <f>F22+F23+I22+I23+L22+L23</f>
        <v>0</v>
      </c>
      <c r="E22" s="93"/>
      <c r="F22" s="34"/>
      <c r="G22" s="73" t="s">
        <v>7</v>
      </c>
      <c r="H22" s="33"/>
      <c r="I22" s="34"/>
      <c r="J22" s="73" t="s">
        <v>7</v>
      </c>
      <c r="K22" s="33"/>
      <c r="L22" s="34"/>
      <c r="M22" s="75" t="s">
        <v>7</v>
      </c>
    </row>
    <row r="23" spans="1:13" s="12" customFormat="1" ht="18" customHeight="1" x14ac:dyDescent="0.15">
      <c r="A23" s="289"/>
      <c r="B23" s="343"/>
      <c r="C23" s="347"/>
      <c r="D23" s="357"/>
      <c r="E23" s="91"/>
      <c r="F23" s="40"/>
      <c r="G23" s="78" t="s">
        <v>7</v>
      </c>
      <c r="H23" s="39"/>
      <c r="I23" s="40"/>
      <c r="J23" s="78" t="s">
        <v>7</v>
      </c>
      <c r="K23" s="39"/>
      <c r="L23" s="40"/>
      <c r="M23" s="80" t="s">
        <v>7</v>
      </c>
    </row>
    <row r="24" spans="1:13" s="12" customFormat="1" ht="18" customHeight="1" x14ac:dyDescent="0.15">
      <c r="A24" s="289"/>
      <c r="B24" s="341">
        <v>4</v>
      </c>
      <c r="C24" s="346" t="s">
        <v>45</v>
      </c>
      <c r="D24" s="356">
        <f>F24+F25+I24+I25+L24+L25</f>
        <v>0</v>
      </c>
      <c r="E24" s="92"/>
      <c r="F24" s="53"/>
      <c r="G24" s="68" t="s">
        <v>7</v>
      </c>
      <c r="H24" s="52"/>
      <c r="I24" s="53"/>
      <c r="J24" s="68" t="s">
        <v>7</v>
      </c>
      <c r="K24" s="52"/>
      <c r="L24" s="53"/>
      <c r="M24" s="70" t="s">
        <v>7</v>
      </c>
    </row>
    <row r="25" spans="1:13" s="12" customFormat="1" ht="18" customHeight="1" x14ac:dyDescent="0.15">
      <c r="A25" s="289"/>
      <c r="B25" s="343"/>
      <c r="C25" s="347"/>
      <c r="D25" s="357"/>
      <c r="E25" s="92"/>
      <c r="F25" s="53"/>
      <c r="G25" s="68" t="s">
        <v>7</v>
      </c>
      <c r="H25" s="52"/>
      <c r="I25" s="53"/>
      <c r="J25" s="68" t="s">
        <v>7</v>
      </c>
      <c r="K25" s="52"/>
      <c r="L25" s="53"/>
      <c r="M25" s="70" t="s">
        <v>7</v>
      </c>
    </row>
    <row r="26" spans="1:13" s="12" customFormat="1" ht="18" customHeight="1" x14ac:dyDescent="0.15">
      <c r="A26" s="289"/>
      <c r="B26" s="341">
        <v>5</v>
      </c>
      <c r="C26" s="346" t="s">
        <v>46</v>
      </c>
      <c r="D26" s="356">
        <f>F26+F27+I26+I27+L26+L27</f>
        <v>0</v>
      </c>
      <c r="E26" s="93"/>
      <c r="F26" s="34"/>
      <c r="G26" s="73" t="s">
        <v>7</v>
      </c>
      <c r="H26" s="33"/>
      <c r="I26" s="34"/>
      <c r="J26" s="73" t="s">
        <v>7</v>
      </c>
      <c r="K26" s="33"/>
      <c r="L26" s="34"/>
      <c r="M26" s="75" t="s">
        <v>7</v>
      </c>
    </row>
    <row r="27" spans="1:13" s="12" customFormat="1" ht="18" customHeight="1" x14ac:dyDescent="0.15">
      <c r="A27" s="289"/>
      <c r="B27" s="343"/>
      <c r="C27" s="347"/>
      <c r="D27" s="357"/>
      <c r="E27" s="91"/>
      <c r="F27" s="40"/>
      <c r="G27" s="78" t="s">
        <v>7</v>
      </c>
      <c r="H27" s="39"/>
      <c r="I27" s="40"/>
      <c r="J27" s="78" t="s">
        <v>7</v>
      </c>
      <c r="K27" s="39"/>
      <c r="L27" s="40"/>
      <c r="M27" s="80" t="s">
        <v>7</v>
      </c>
    </row>
    <row r="28" spans="1:13" s="12" customFormat="1" ht="18" customHeight="1" x14ac:dyDescent="0.15">
      <c r="A28" s="289"/>
      <c r="B28" s="341">
        <v>6</v>
      </c>
      <c r="C28" s="293" t="s">
        <v>47</v>
      </c>
      <c r="D28" s="356">
        <f>F28+F29+I28+I29+L28+L29</f>
        <v>0</v>
      </c>
      <c r="E28" s="93"/>
      <c r="F28" s="34"/>
      <c r="G28" s="73" t="s">
        <v>7</v>
      </c>
      <c r="H28" s="33"/>
      <c r="I28" s="34"/>
      <c r="J28" s="73" t="s">
        <v>7</v>
      </c>
      <c r="K28" s="33"/>
      <c r="L28" s="34"/>
      <c r="M28" s="75" t="s">
        <v>7</v>
      </c>
    </row>
    <row r="29" spans="1:13" s="12" customFormat="1" ht="18" customHeight="1" x14ac:dyDescent="0.15">
      <c r="A29" s="289"/>
      <c r="B29" s="343"/>
      <c r="C29" s="251"/>
      <c r="D29" s="357"/>
      <c r="E29" s="91"/>
      <c r="F29" s="40"/>
      <c r="G29" s="78" t="s">
        <v>7</v>
      </c>
      <c r="H29" s="39"/>
      <c r="I29" s="40"/>
      <c r="J29" s="78" t="s">
        <v>7</v>
      </c>
      <c r="K29" s="39"/>
      <c r="L29" s="40"/>
      <c r="M29" s="80" t="s">
        <v>7</v>
      </c>
    </row>
    <row r="30" spans="1:13" s="12" customFormat="1" ht="18" customHeight="1" x14ac:dyDescent="0.15">
      <c r="A30" s="289"/>
      <c r="B30" s="341">
        <v>7</v>
      </c>
      <c r="C30" s="293" t="s">
        <v>65</v>
      </c>
      <c r="D30" s="356">
        <f>F30+F31+I30+I31+L30+L31</f>
        <v>0</v>
      </c>
      <c r="E30" s="92"/>
      <c r="F30" s="53"/>
      <c r="G30" s="68" t="s">
        <v>7</v>
      </c>
      <c r="H30" s="52"/>
      <c r="I30" s="53"/>
      <c r="J30" s="68" t="s">
        <v>7</v>
      </c>
      <c r="K30" s="52"/>
      <c r="L30" s="53"/>
      <c r="M30" s="70" t="s">
        <v>7</v>
      </c>
    </row>
    <row r="31" spans="1:13" s="12" customFormat="1" ht="18" customHeight="1" thickBot="1" x14ac:dyDescent="0.2">
      <c r="A31" s="337"/>
      <c r="B31" s="342"/>
      <c r="C31" s="328"/>
      <c r="D31" s="358"/>
      <c r="E31" s="94"/>
      <c r="F31" s="56"/>
      <c r="G31" s="83" t="s">
        <v>7</v>
      </c>
      <c r="H31" s="55"/>
      <c r="I31" s="56"/>
      <c r="J31" s="83" t="s">
        <v>7</v>
      </c>
      <c r="K31" s="55"/>
      <c r="L31" s="56"/>
      <c r="M31" s="85" t="s">
        <v>7</v>
      </c>
    </row>
    <row r="32" spans="1:13" s="12" customFormat="1" ht="25.5" customHeight="1" thickTop="1" thickBot="1" x14ac:dyDescent="0.2">
      <c r="A32" s="338" t="s">
        <v>48</v>
      </c>
      <c r="B32" s="339"/>
      <c r="C32" s="340"/>
      <c r="D32" s="95">
        <f>SUM(D18:D31)</f>
        <v>0</v>
      </c>
      <c r="E32" s="96"/>
      <c r="F32" s="97"/>
      <c r="G32" s="98"/>
      <c r="H32" s="99"/>
      <c r="I32" s="97"/>
      <c r="J32" s="98"/>
      <c r="K32" s="99"/>
      <c r="L32" s="97"/>
      <c r="M32" s="100"/>
    </row>
    <row r="33" spans="1:13" s="12" customFormat="1" ht="36" customHeight="1" thickTop="1" thickBot="1" x14ac:dyDescent="0.2">
      <c r="A33" s="325" t="s">
        <v>49</v>
      </c>
      <c r="B33" s="326"/>
      <c r="C33" s="327"/>
      <c r="D33" s="101">
        <f>D17+D32</f>
        <v>0</v>
      </c>
      <c r="E33" s="86"/>
      <c r="F33" s="87"/>
      <c r="G33" s="88"/>
      <c r="H33" s="89"/>
      <c r="I33" s="87"/>
      <c r="J33" s="88"/>
      <c r="K33" s="89"/>
      <c r="L33" s="87"/>
      <c r="M33" s="90"/>
    </row>
    <row r="34" spans="1:13" s="12" customFormat="1" ht="15" customHeight="1" thickBot="1" x14ac:dyDescent="0.2">
      <c r="A34" s="102"/>
      <c r="B34" s="140"/>
      <c r="C34" s="140"/>
      <c r="D34" s="103"/>
      <c r="E34" s="62"/>
      <c r="F34" s="104"/>
      <c r="G34" s="105"/>
      <c r="H34" s="106"/>
      <c r="I34" s="107"/>
      <c r="J34" s="105"/>
      <c r="K34" s="106"/>
      <c r="L34" s="107"/>
      <c r="M34" s="106"/>
    </row>
    <row r="35" spans="1:13" s="12" customFormat="1" ht="24" customHeight="1" x14ac:dyDescent="0.15">
      <c r="A35" s="329" t="s">
        <v>71</v>
      </c>
      <c r="B35" s="146">
        <v>1</v>
      </c>
      <c r="C35" s="147" t="s">
        <v>137</v>
      </c>
      <c r="D35" s="123">
        <f>F35+I35+L35</f>
        <v>0</v>
      </c>
      <c r="E35" s="124"/>
      <c r="F35" s="125"/>
      <c r="G35" s="126" t="s">
        <v>7</v>
      </c>
      <c r="H35" s="127"/>
      <c r="I35" s="125"/>
      <c r="J35" s="126" t="s">
        <v>7</v>
      </c>
      <c r="K35" s="127"/>
      <c r="L35" s="125"/>
      <c r="M35" s="128" t="s">
        <v>7</v>
      </c>
    </row>
    <row r="36" spans="1:13" s="12" customFormat="1" ht="24" customHeight="1" x14ac:dyDescent="0.15">
      <c r="A36" s="330"/>
      <c r="B36" s="141">
        <v>2</v>
      </c>
      <c r="C36" s="142" t="s">
        <v>72</v>
      </c>
      <c r="D36" s="134">
        <f>F36+I36+L36</f>
        <v>0</v>
      </c>
      <c r="E36" s="129"/>
      <c r="F36" s="130"/>
      <c r="G36" s="131" t="s">
        <v>7</v>
      </c>
      <c r="H36" s="132"/>
      <c r="I36" s="130"/>
      <c r="J36" s="131" t="s">
        <v>7</v>
      </c>
      <c r="K36" s="132"/>
      <c r="L36" s="130"/>
      <c r="M36" s="133" t="s">
        <v>7</v>
      </c>
    </row>
    <row r="37" spans="1:13" s="12" customFormat="1" ht="24" customHeight="1" x14ac:dyDescent="0.15">
      <c r="A37" s="330"/>
      <c r="B37" s="143">
        <v>3</v>
      </c>
      <c r="C37" s="144"/>
      <c r="D37" s="134">
        <f>F37+I37+L37</f>
        <v>0</v>
      </c>
      <c r="E37" s="129"/>
      <c r="F37" s="130"/>
      <c r="G37" s="131" t="s">
        <v>7</v>
      </c>
      <c r="H37" s="132"/>
      <c r="I37" s="130"/>
      <c r="J37" s="131" t="s">
        <v>7</v>
      </c>
      <c r="K37" s="132"/>
      <c r="L37" s="130"/>
      <c r="M37" s="133" t="s">
        <v>7</v>
      </c>
    </row>
    <row r="38" spans="1:13" s="12" customFormat="1" ht="24" customHeight="1" thickBot="1" x14ac:dyDescent="0.2">
      <c r="A38" s="330"/>
      <c r="B38" s="145">
        <v>4</v>
      </c>
      <c r="C38" s="119"/>
      <c r="D38" s="148">
        <f>F38+I38+L38</f>
        <v>0</v>
      </c>
      <c r="E38" s="135"/>
      <c r="F38" s="136"/>
      <c r="G38" s="137" t="s">
        <v>7</v>
      </c>
      <c r="H38" s="138"/>
      <c r="I38" s="136"/>
      <c r="J38" s="137" t="s">
        <v>7</v>
      </c>
      <c r="K38" s="138"/>
      <c r="L38" s="136"/>
      <c r="M38" s="139" t="s">
        <v>7</v>
      </c>
    </row>
    <row r="39" spans="1:13" s="12" customFormat="1" ht="25.5" customHeight="1" thickTop="1" thickBot="1" x14ac:dyDescent="0.2">
      <c r="A39" s="331" t="s">
        <v>73</v>
      </c>
      <c r="B39" s="332"/>
      <c r="C39" s="333"/>
      <c r="D39" s="122">
        <f>SUM(D35:D38)</f>
        <v>0</v>
      </c>
      <c r="E39" s="109"/>
      <c r="F39" s="97"/>
      <c r="G39" s="98"/>
      <c r="H39" s="99"/>
      <c r="I39" s="110"/>
      <c r="J39" s="98"/>
      <c r="K39" s="99"/>
      <c r="L39" s="97"/>
      <c r="M39" s="100"/>
    </row>
    <row r="40" spans="1:13" s="12" customFormat="1" ht="21" customHeight="1" thickTop="1" x14ac:dyDescent="0.15">
      <c r="A40" s="334" t="s">
        <v>50</v>
      </c>
      <c r="B40" s="151">
        <v>1</v>
      </c>
      <c r="C40" s="152" t="s">
        <v>66</v>
      </c>
      <c r="D40" s="153">
        <f>F40+I40+L40</f>
        <v>0</v>
      </c>
      <c r="E40" s="154"/>
      <c r="F40" s="155"/>
      <c r="G40" s="156" t="s">
        <v>7</v>
      </c>
      <c r="H40" s="157"/>
      <c r="I40" s="155"/>
      <c r="J40" s="156" t="s">
        <v>7</v>
      </c>
      <c r="K40" s="157"/>
      <c r="L40" s="155"/>
      <c r="M40" s="158" t="s">
        <v>7</v>
      </c>
    </row>
    <row r="41" spans="1:13" s="12" customFormat="1" ht="21" customHeight="1" x14ac:dyDescent="0.15">
      <c r="A41" s="335"/>
      <c r="B41" s="159">
        <v>2</v>
      </c>
      <c r="C41" s="144" t="s">
        <v>79</v>
      </c>
      <c r="D41" s="160">
        <f t="shared" ref="D41:D46" si="0">F41+I41+L41</f>
        <v>0</v>
      </c>
      <c r="E41" s="129"/>
      <c r="F41" s="130"/>
      <c r="G41" s="161" t="s">
        <v>7</v>
      </c>
      <c r="H41" s="132"/>
      <c r="I41" s="130"/>
      <c r="J41" s="161" t="s">
        <v>7</v>
      </c>
      <c r="K41" s="132"/>
      <c r="L41" s="130"/>
      <c r="M41" s="133" t="s">
        <v>7</v>
      </c>
    </row>
    <row r="42" spans="1:13" s="12" customFormat="1" ht="21" customHeight="1" x14ac:dyDescent="0.15">
      <c r="A42" s="335"/>
      <c r="B42" s="162">
        <v>3</v>
      </c>
      <c r="C42" s="144" t="s">
        <v>76</v>
      </c>
      <c r="D42" s="160">
        <f t="shared" si="0"/>
        <v>0</v>
      </c>
      <c r="E42" s="129"/>
      <c r="F42" s="130"/>
      <c r="G42" s="161" t="s">
        <v>7</v>
      </c>
      <c r="H42" s="132"/>
      <c r="I42" s="130"/>
      <c r="J42" s="161" t="s">
        <v>7</v>
      </c>
      <c r="K42" s="132"/>
      <c r="L42" s="130"/>
      <c r="M42" s="133" t="s">
        <v>7</v>
      </c>
    </row>
    <row r="43" spans="1:13" s="12" customFormat="1" ht="21" customHeight="1" x14ac:dyDescent="0.15">
      <c r="A43" s="335"/>
      <c r="B43" s="162">
        <v>4</v>
      </c>
      <c r="C43" s="144" t="s">
        <v>77</v>
      </c>
      <c r="D43" s="160">
        <f t="shared" si="0"/>
        <v>0</v>
      </c>
      <c r="E43" s="129"/>
      <c r="F43" s="130"/>
      <c r="G43" s="161" t="s">
        <v>7</v>
      </c>
      <c r="H43" s="132"/>
      <c r="I43" s="130"/>
      <c r="J43" s="161" t="s">
        <v>7</v>
      </c>
      <c r="K43" s="132"/>
      <c r="L43" s="130"/>
      <c r="M43" s="133" t="s">
        <v>7</v>
      </c>
    </row>
    <row r="44" spans="1:13" s="12" customFormat="1" ht="21" customHeight="1" x14ac:dyDescent="0.15">
      <c r="A44" s="335"/>
      <c r="B44" s="162">
        <v>5</v>
      </c>
      <c r="C44" s="163" t="s">
        <v>128</v>
      </c>
      <c r="D44" s="160">
        <f t="shared" si="0"/>
        <v>0</v>
      </c>
      <c r="E44" s="129"/>
      <c r="F44" s="130"/>
      <c r="G44" s="161" t="s">
        <v>7</v>
      </c>
      <c r="H44" s="132"/>
      <c r="I44" s="130"/>
      <c r="J44" s="161" t="s">
        <v>7</v>
      </c>
      <c r="K44" s="132"/>
      <c r="L44" s="130"/>
      <c r="M44" s="133" t="s">
        <v>7</v>
      </c>
    </row>
    <row r="45" spans="1:13" s="12" customFormat="1" ht="21" customHeight="1" x14ac:dyDescent="0.15">
      <c r="A45" s="335"/>
      <c r="B45" s="162">
        <v>6</v>
      </c>
      <c r="C45" s="163" t="s">
        <v>78</v>
      </c>
      <c r="D45" s="160">
        <f t="shared" si="0"/>
        <v>0</v>
      </c>
      <c r="E45" s="129"/>
      <c r="F45" s="130"/>
      <c r="G45" s="161" t="s">
        <v>7</v>
      </c>
      <c r="H45" s="132"/>
      <c r="I45" s="130"/>
      <c r="J45" s="161" t="s">
        <v>7</v>
      </c>
      <c r="K45" s="132"/>
      <c r="L45" s="130"/>
      <c r="M45" s="133" t="s">
        <v>7</v>
      </c>
    </row>
    <row r="46" spans="1:13" s="12" customFormat="1" ht="21" customHeight="1" thickBot="1" x14ac:dyDescent="0.2">
      <c r="A46" s="336"/>
      <c r="B46" s="164">
        <v>7</v>
      </c>
      <c r="C46" s="165" t="s">
        <v>50</v>
      </c>
      <c r="D46" s="166">
        <f t="shared" si="0"/>
        <v>0</v>
      </c>
      <c r="E46" s="135"/>
      <c r="F46" s="136"/>
      <c r="G46" s="167" t="s">
        <v>7</v>
      </c>
      <c r="H46" s="138"/>
      <c r="I46" s="136"/>
      <c r="J46" s="167" t="s">
        <v>7</v>
      </c>
      <c r="K46" s="138"/>
      <c r="L46" s="136"/>
      <c r="M46" s="139" t="s">
        <v>7</v>
      </c>
    </row>
    <row r="47" spans="1:13" s="12" customFormat="1" ht="25.5" customHeight="1" thickTop="1" thickBot="1" x14ac:dyDescent="0.2">
      <c r="A47" s="322" t="s">
        <v>74</v>
      </c>
      <c r="B47" s="323"/>
      <c r="C47" s="324"/>
      <c r="D47" s="108">
        <f>SUM(D40:D46)</f>
        <v>0</v>
      </c>
      <c r="E47" s="109"/>
      <c r="F47" s="97"/>
      <c r="G47" s="98"/>
      <c r="H47" s="99"/>
      <c r="I47" s="110"/>
      <c r="J47" s="98"/>
      <c r="K47" s="99"/>
      <c r="L47" s="97"/>
      <c r="M47" s="100"/>
    </row>
    <row r="48" spans="1:13" ht="36" customHeight="1" thickTop="1" thickBot="1" x14ac:dyDescent="0.2">
      <c r="A48" s="319" t="s">
        <v>75</v>
      </c>
      <c r="B48" s="320"/>
      <c r="C48" s="321"/>
      <c r="D48" s="111">
        <f>D33+D39+D47</f>
        <v>0</v>
      </c>
      <c r="E48" s="112"/>
      <c r="F48" s="113"/>
      <c r="G48" s="114"/>
      <c r="H48" s="115"/>
      <c r="I48" s="113"/>
      <c r="J48" s="114"/>
      <c r="K48" s="115"/>
      <c r="L48" s="113"/>
      <c r="M48" s="116"/>
    </row>
  </sheetData>
  <mergeCells count="55">
    <mergeCell ref="D26:D27"/>
    <mergeCell ref="D28:D29"/>
    <mergeCell ref="D30:D31"/>
    <mergeCell ref="C22:C23"/>
    <mergeCell ref="C24:C25"/>
    <mergeCell ref="C26:C27"/>
    <mergeCell ref="C28:C29"/>
    <mergeCell ref="D18:D19"/>
    <mergeCell ref="D20:D21"/>
    <mergeCell ref="D22:D23"/>
    <mergeCell ref="D24:D25"/>
    <mergeCell ref="C20:C21"/>
    <mergeCell ref="E2:M2"/>
    <mergeCell ref="D7:D8"/>
    <mergeCell ref="D9:D10"/>
    <mergeCell ref="D11:D12"/>
    <mergeCell ref="D3:D4"/>
    <mergeCell ref="A1:E1"/>
    <mergeCell ref="B3:B4"/>
    <mergeCell ref="C3:C4"/>
    <mergeCell ref="B9:B10"/>
    <mergeCell ref="A2:C2"/>
    <mergeCell ref="D5:D6"/>
    <mergeCell ref="B5:B6"/>
    <mergeCell ref="B7:B8"/>
    <mergeCell ref="A3:A16"/>
    <mergeCell ref="D15:D16"/>
    <mergeCell ref="C5:C6"/>
    <mergeCell ref="C7:C8"/>
    <mergeCell ref="D13:D14"/>
    <mergeCell ref="B13:B14"/>
    <mergeCell ref="C9:C10"/>
    <mergeCell ref="B11:B12"/>
    <mergeCell ref="B15:B16"/>
    <mergeCell ref="B22:B23"/>
    <mergeCell ref="B20:B21"/>
    <mergeCell ref="C11:C12"/>
    <mergeCell ref="C13:C14"/>
    <mergeCell ref="C15:C16"/>
    <mergeCell ref="A17:C17"/>
    <mergeCell ref="B18:B19"/>
    <mergeCell ref="C18:C19"/>
    <mergeCell ref="A48:C48"/>
    <mergeCell ref="A47:C47"/>
    <mergeCell ref="A33:C33"/>
    <mergeCell ref="C30:C31"/>
    <mergeCell ref="A35:A38"/>
    <mergeCell ref="A39:C39"/>
    <mergeCell ref="A40:A46"/>
    <mergeCell ref="A18:A31"/>
    <mergeCell ref="A32:C32"/>
    <mergeCell ref="B30:B31"/>
    <mergeCell ref="B24:B25"/>
    <mergeCell ref="B26:B27"/>
    <mergeCell ref="B28:B29"/>
  </mergeCells>
  <phoneticPr fontId="2"/>
  <pageMargins left="0.38" right="0.21" top="0.4" bottom="0.25" header="0.31" footer="0.2"/>
  <pageSetup paperSize="9" scale="95" orientation="portrait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I40"/>
  <sheetViews>
    <sheetView view="pageBreakPreview" zoomScaleNormal="100" zoomScaleSheetLayoutView="100" workbookViewId="0">
      <selection activeCell="A4" sqref="A4:AD4"/>
    </sheetView>
  </sheetViews>
  <sheetFormatPr defaultRowHeight="13.5" x14ac:dyDescent="0.15"/>
  <cols>
    <col min="1" max="1" width="3.625" customWidth="1"/>
    <col min="2" max="2" width="22.75" customWidth="1"/>
    <col min="3" max="3" width="12.875" style="63" customWidth="1"/>
    <col min="4" max="5" width="2.375" customWidth="1"/>
    <col min="6" max="7" width="2.875" customWidth="1"/>
    <col min="8" max="8" width="2" customWidth="1"/>
    <col min="9" max="9" width="2.125" customWidth="1"/>
    <col min="10" max="11" width="2.875" customWidth="1"/>
    <col min="12" max="29" width="2.375" customWidth="1"/>
    <col min="30" max="30" width="1.875" customWidth="1"/>
    <col min="31" max="33" width="2.375" customWidth="1"/>
    <col min="35" max="35" width="9.875" bestFit="1" customWidth="1"/>
  </cols>
  <sheetData>
    <row r="1" spans="1:35" ht="24" customHeight="1" thickTop="1" thickBot="1" x14ac:dyDescent="0.2">
      <c r="A1" s="1"/>
      <c r="B1" s="2"/>
      <c r="C1" s="3"/>
      <c r="D1" s="4"/>
      <c r="Q1" s="204" t="s">
        <v>0</v>
      </c>
      <c r="R1" s="205"/>
      <c r="S1" s="205"/>
      <c r="T1" s="205"/>
      <c r="U1" s="205"/>
      <c r="V1" s="205"/>
      <c r="W1" s="205"/>
      <c r="X1" s="205" t="s">
        <v>1</v>
      </c>
      <c r="Y1" s="205"/>
      <c r="Z1" s="205"/>
      <c r="AA1" s="205"/>
      <c r="AB1" s="205"/>
      <c r="AC1" s="205"/>
      <c r="AD1" s="206"/>
    </row>
    <row r="2" spans="1:35" ht="30" customHeight="1" thickBot="1" x14ac:dyDescent="0.2">
      <c r="A2" s="1"/>
      <c r="B2" s="2"/>
      <c r="C2" s="3"/>
      <c r="D2" s="4"/>
      <c r="Q2" s="207"/>
      <c r="R2" s="208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/>
      <c r="AD2" s="209"/>
    </row>
    <row r="3" spans="1:35" ht="24" customHeight="1" thickTop="1" x14ac:dyDescent="0.15">
      <c r="A3" s="5"/>
      <c r="B3" s="1"/>
      <c r="C3" s="3"/>
      <c r="D3" s="4"/>
    </row>
    <row r="4" spans="1:35" ht="22.5" customHeight="1" x14ac:dyDescent="0.15">
      <c r="A4" s="237" t="s">
        <v>143</v>
      </c>
      <c r="B4" s="238"/>
      <c r="C4" s="238"/>
      <c r="D4" s="238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</row>
    <row r="5" spans="1:35" ht="22.5" customHeight="1" x14ac:dyDescent="0.15">
      <c r="A5" s="246" t="s">
        <v>67</v>
      </c>
      <c r="B5" s="239"/>
      <c r="C5" s="239"/>
      <c r="D5" s="239"/>
      <c r="E5" s="239"/>
      <c r="F5" s="239"/>
      <c r="G5" s="239"/>
      <c r="H5" s="239"/>
      <c r="I5" s="239"/>
      <c r="J5" s="239"/>
      <c r="K5" s="239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</row>
    <row r="6" spans="1:35" ht="22.5" customHeight="1" x14ac:dyDescent="0.15">
      <c r="A6" s="240" t="s">
        <v>142</v>
      </c>
      <c r="B6" s="241"/>
      <c r="C6" s="241"/>
      <c r="D6" s="241"/>
      <c r="E6" s="242"/>
      <c r="F6" s="242"/>
      <c r="G6" s="242"/>
      <c r="H6" s="242"/>
      <c r="I6" s="242"/>
      <c r="J6" s="242"/>
      <c r="K6" s="242"/>
      <c r="L6" s="242"/>
      <c r="M6" s="242"/>
      <c r="N6" s="242"/>
      <c r="O6" s="242"/>
      <c r="P6" s="242"/>
      <c r="Q6" s="242"/>
      <c r="R6" s="242"/>
      <c r="S6" s="242"/>
      <c r="T6" s="242"/>
      <c r="U6" s="242"/>
      <c r="V6" s="242"/>
      <c r="W6" s="242"/>
      <c r="X6" s="242"/>
      <c r="Y6" s="242"/>
      <c r="Z6" s="242"/>
      <c r="AA6" s="242"/>
      <c r="AB6" s="242"/>
      <c r="AC6" s="242"/>
      <c r="AD6" s="242"/>
    </row>
    <row r="7" spans="1:35" ht="22.5" customHeight="1" thickBot="1" x14ac:dyDescent="0.2">
      <c r="A7" s="243" t="s">
        <v>2</v>
      </c>
      <c r="B7" s="244"/>
      <c r="C7" s="244"/>
      <c r="D7" s="244"/>
      <c r="E7" s="245"/>
      <c r="F7" s="245"/>
      <c r="G7" s="245"/>
      <c r="H7" s="245"/>
      <c r="I7" s="245"/>
      <c r="J7" s="245"/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</row>
    <row r="8" spans="1:35" s="7" customFormat="1" ht="25.5" customHeight="1" thickBot="1" x14ac:dyDescent="0.2">
      <c r="A8" s="261" t="s">
        <v>3</v>
      </c>
      <c r="B8" s="262"/>
      <c r="C8" s="6" t="s">
        <v>4</v>
      </c>
      <c r="D8" s="247" t="s">
        <v>5</v>
      </c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248"/>
      <c r="S8" s="248"/>
      <c r="T8" s="248"/>
      <c r="U8" s="248"/>
      <c r="V8" s="248"/>
      <c r="W8" s="248"/>
      <c r="X8" s="248"/>
      <c r="Y8" s="248"/>
      <c r="Z8" s="248"/>
      <c r="AA8" s="248"/>
      <c r="AB8" s="248"/>
      <c r="AC8" s="248"/>
      <c r="AD8" s="249"/>
    </row>
    <row r="9" spans="1:35" s="12" customFormat="1" ht="19.5" customHeight="1" x14ac:dyDescent="0.15">
      <c r="A9" s="269">
        <v>1</v>
      </c>
      <c r="B9" s="250" t="s">
        <v>6</v>
      </c>
      <c r="C9" s="252">
        <f>D9*I9*O9</f>
        <v>1266000</v>
      </c>
      <c r="D9" s="277">
        <v>250</v>
      </c>
      <c r="E9" s="278"/>
      <c r="F9" s="278"/>
      <c r="G9" s="8" t="s">
        <v>7</v>
      </c>
      <c r="H9" s="8" t="s">
        <v>51</v>
      </c>
      <c r="I9" s="276">
        <v>422</v>
      </c>
      <c r="J9" s="276"/>
      <c r="K9" s="276"/>
      <c r="L9" s="267" t="s">
        <v>8</v>
      </c>
      <c r="M9" s="268"/>
      <c r="N9" s="8" t="s">
        <v>52</v>
      </c>
      <c r="O9" s="268">
        <v>12</v>
      </c>
      <c r="P9" s="268"/>
      <c r="Q9" s="9" t="s">
        <v>68</v>
      </c>
      <c r="R9" s="10"/>
      <c r="S9" s="10"/>
      <c r="T9" s="10"/>
      <c r="W9" s="10"/>
      <c r="X9" s="10"/>
      <c r="Y9" s="10"/>
      <c r="Z9" s="10"/>
      <c r="AA9" s="10"/>
      <c r="AB9" s="10"/>
      <c r="AC9" s="10"/>
      <c r="AD9" s="11"/>
    </row>
    <row r="10" spans="1:35" s="12" customFormat="1" ht="19.5" customHeight="1" x14ac:dyDescent="0.15">
      <c r="A10" s="270"/>
      <c r="B10" s="251"/>
      <c r="C10" s="253"/>
      <c r="D10" s="279" t="s">
        <v>134</v>
      </c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4"/>
      <c r="Z10" s="254"/>
      <c r="AA10" s="254"/>
      <c r="AB10" s="254"/>
      <c r="AC10" s="254"/>
      <c r="AD10" s="280"/>
    </row>
    <row r="11" spans="1:35" s="12" customFormat="1" ht="16.5" customHeight="1" x14ac:dyDescent="0.15">
      <c r="A11" s="287" t="s">
        <v>9</v>
      </c>
      <c r="B11" s="273" t="s">
        <v>10</v>
      </c>
      <c r="C11" s="252">
        <f>IF(AH12=AH13,AH12,IF(AH12&lt;AH13,AH12,IF(AH13&lt;AH12,AH13)))</f>
        <v>298200</v>
      </c>
      <c r="D11" s="15" t="s">
        <v>80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7"/>
    </row>
    <row r="12" spans="1:35" s="12" customFormat="1" ht="16.5" customHeight="1" x14ac:dyDescent="0.15">
      <c r="A12" s="288"/>
      <c r="B12" s="274"/>
      <c r="C12" s="253"/>
      <c r="D12" s="18" t="s">
        <v>82</v>
      </c>
      <c r="E12" s="266">
        <v>700</v>
      </c>
      <c r="F12" s="266"/>
      <c r="G12" s="19" t="s">
        <v>7</v>
      </c>
      <c r="H12" s="19" t="s">
        <v>51</v>
      </c>
      <c r="I12" s="255" t="s">
        <v>11</v>
      </c>
      <c r="J12" s="255"/>
      <c r="K12" s="255"/>
      <c r="L12" s="255"/>
      <c r="M12" s="255"/>
      <c r="N12" s="256">
        <v>426</v>
      </c>
      <c r="O12" s="256"/>
      <c r="P12" s="256"/>
      <c r="Q12" s="259" t="s">
        <v>8</v>
      </c>
      <c r="R12" s="259"/>
      <c r="S12" s="259" t="s">
        <v>54</v>
      </c>
      <c r="T12" s="259"/>
      <c r="U12" s="259"/>
      <c r="V12" s="259"/>
      <c r="W12" s="259"/>
      <c r="X12" s="259"/>
      <c r="Y12" s="259"/>
      <c r="Z12" s="259"/>
      <c r="AA12" s="259"/>
      <c r="AB12" s="259"/>
      <c r="AC12" s="259"/>
      <c r="AD12" s="260"/>
      <c r="AE12" s="20"/>
      <c r="AF12" s="20" t="s">
        <v>12</v>
      </c>
      <c r="AG12" s="20" t="s">
        <v>13</v>
      </c>
      <c r="AH12" s="21">
        <f>E12*N12</f>
        <v>298200</v>
      </c>
      <c r="AI12" s="20"/>
    </row>
    <row r="13" spans="1:35" s="12" customFormat="1" ht="16.5" customHeight="1" x14ac:dyDescent="0.15">
      <c r="A13" s="289"/>
      <c r="B13" s="275"/>
      <c r="C13" s="275"/>
      <c r="D13" s="22" t="s">
        <v>83</v>
      </c>
      <c r="E13" s="254" t="s">
        <v>14</v>
      </c>
      <c r="F13" s="254"/>
      <c r="G13" s="254"/>
      <c r="H13" s="254"/>
      <c r="I13" s="254"/>
      <c r="J13" s="254"/>
      <c r="K13" s="254"/>
      <c r="L13" s="254"/>
      <c r="M13" s="254"/>
      <c r="N13" s="257">
        <f>'支出の部（記入例）'!D33</f>
        <v>1563000</v>
      </c>
      <c r="O13" s="257"/>
      <c r="P13" s="257"/>
      <c r="Q13" s="258"/>
      <c r="R13" s="24" t="s">
        <v>7</v>
      </c>
      <c r="S13" s="23" t="s">
        <v>15</v>
      </c>
      <c r="T13" s="23"/>
      <c r="U13" s="23"/>
      <c r="V13" s="23"/>
      <c r="W13" s="23"/>
      <c r="X13" s="23"/>
      <c r="Y13" s="23"/>
      <c r="Z13" s="23"/>
      <c r="AA13" s="23"/>
      <c r="AB13" s="23"/>
      <c r="AC13" s="13"/>
      <c r="AD13" s="14"/>
      <c r="AF13" s="12" t="s">
        <v>84</v>
      </c>
      <c r="AG13" s="12" t="s">
        <v>85</v>
      </c>
      <c r="AH13" s="21">
        <f>ROUNDDOWN(N13/3,-1)</f>
        <v>521000</v>
      </c>
    </row>
    <row r="14" spans="1:35" s="12" customFormat="1" ht="39" customHeight="1" x14ac:dyDescent="0.15">
      <c r="A14" s="289"/>
      <c r="B14" s="173" t="s">
        <v>135</v>
      </c>
      <c r="C14" s="25">
        <f>G14*K14</f>
        <v>26400</v>
      </c>
      <c r="D14" s="220" t="s">
        <v>136</v>
      </c>
      <c r="E14" s="271"/>
      <c r="F14" s="271"/>
      <c r="G14" s="272">
        <v>12</v>
      </c>
      <c r="H14" s="272"/>
      <c r="I14" s="26" t="s">
        <v>16</v>
      </c>
      <c r="J14" s="26" t="s">
        <v>51</v>
      </c>
      <c r="K14" s="312">
        <v>2200</v>
      </c>
      <c r="L14" s="313"/>
      <c r="M14" s="313"/>
      <c r="N14" s="26" t="s">
        <v>7</v>
      </c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8"/>
      <c r="AH14" s="29"/>
      <c r="AI14" s="30"/>
    </row>
    <row r="15" spans="1:35" s="12" customFormat="1" ht="39" customHeight="1" x14ac:dyDescent="0.15">
      <c r="A15" s="289"/>
      <c r="B15" s="31" t="s">
        <v>17</v>
      </c>
      <c r="C15" s="32">
        <f>D15*I15</f>
        <v>68160</v>
      </c>
      <c r="D15" s="220">
        <v>160</v>
      </c>
      <c r="E15" s="221"/>
      <c r="F15" s="221"/>
      <c r="G15" s="118" t="s">
        <v>7</v>
      </c>
      <c r="H15" s="121" t="s">
        <v>51</v>
      </c>
      <c r="I15" s="213">
        <v>426</v>
      </c>
      <c r="J15" s="213"/>
      <c r="K15" s="213"/>
      <c r="L15" s="222" t="s">
        <v>8</v>
      </c>
      <c r="M15" s="222"/>
      <c r="N15" s="120"/>
      <c r="O15" s="118"/>
      <c r="P15" s="118"/>
      <c r="Q15" s="118"/>
      <c r="R15" s="211"/>
      <c r="S15" s="211"/>
      <c r="T15" s="211"/>
      <c r="U15" s="36"/>
      <c r="V15" s="214"/>
      <c r="W15" s="214"/>
      <c r="X15" s="214"/>
      <c r="Y15" s="214"/>
      <c r="Z15" s="214"/>
      <c r="AA15" s="211"/>
      <c r="AB15" s="211"/>
      <c r="AC15" s="211"/>
      <c r="AD15" s="37"/>
    </row>
    <row r="16" spans="1:35" s="12" customFormat="1" ht="19.5" customHeight="1" x14ac:dyDescent="0.15">
      <c r="A16" s="289"/>
      <c r="B16" s="235"/>
      <c r="C16" s="233" t="str">
        <f>IF(I16+I17+R16+R17+AA16+AA17=0,"",I16+I17+R16+R17+AA16+AA17)</f>
        <v/>
      </c>
      <c r="D16" s="215"/>
      <c r="E16" s="212"/>
      <c r="F16" s="212"/>
      <c r="G16" s="212"/>
      <c r="H16" s="212"/>
      <c r="I16" s="212"/>
      <c r="J16" s="212"/>
      <c r="K16" s="212"/>
      <c r="L16" s="212"/>
      <c r="M16" s="212"/>
      <c r="N16" s="212"/>
      <c r="O16" s="212"/>
      <c r="P16" s="212"/>
      <c r="Q16" s="212"/>
      <c r="R16" s="212"/>
      <c r="S16" s="212"/>
      <c r="T16" s="212"/>
      <c r="U16" s="212"/>
      <c r="V16" s="212"/>
      <c r="W16" s="212"/>
      <c r="X16" s="212"/>
      <c r="Y16" s="212"/>
      <c r="Z16" s="212"/>
      <c r="AA16" s="212"/>
      <c r="AB16" s="212"/>
      <c r="AC16" s="212"/>
      <c r="AD16" s="216"/>
    </row>
    <row r="17" spans="1:30" s="12" customFormat="1" ht="19.5" customHeight="1" x14ac:dyDescent="0.15">
      <c r="A17" s="289"/>
      <c r="B17" s="251"/>
      <c r="C17" s="234"/>
      <c r="D17" s="217"/>
      <c r="E17" s="218"/>
      <c r="F17" s="218"/>
      <c r="G17" s="218"/>
      <c r="H17" s="218"/>
      <c r="I17" s="218"/>
      <c r="J17" s="218"/>
      <c r="K17" s="218"/>
      <c r="L17" s="218"/>
      <c r="M17" s="218"/>
      <c r="N17" s="218"/>
      <c r="O17" s="218"/>
      <c r="P17" s="218"/>
      <c r="Q17" s="218"/>
      <c r="R17" s="218"/>
      <c r="S17" s="218"/>
      <c r="T17" s="218"/>
      <c r="U17" s="218"/>
      <c r="V17" s="218"/>
      <c r="W17" s="218"/>
      <c r="X17" s="218"/>
      <c r="Y17" s="218"/>
      <c r="Z17" s="218"/>
      <c r="AA17" s="218"/>
      <c r="AB17" s="218"/>
      <c r="AC17" s="218"/>
      <c r="AD17" s="219"/>
    </row>
    <row r="18" spans="1:30" s="12" customFormat="1" ht="19.5" customHeight="1" x14ac:dyDescent="0.15">
      <c r="A18" s="289"/>
      <c r="B18" s="235"/>
      <c r="C18" s="233" t="str">
        <f>IF(I18+I19+R18+R19+AA18+AA19=0,"",I18+I19+R18+R19+AA18+AA19)</f>
        <v/>
      </c>
      <c r="D18" s="215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2"/>
      <c r="U18" s="212"/>
      <c r="V18" s="212"/>
      <c r="W18" s="212"/>
      <c r="X18" s="212"/>
      <c r="Y18" s="212"/>
      <c r="Z18" s="212"/>
      <c r="AA18" s="212"/>
      <c r="AB18" s="212"/>
      <c r="AC18" s="212"/>
      <c r="AD18" s="216"/>
    </row>
    <row r="19" spans="1:30" s="12" customFormat="1" ht="19.5" customHeight="1" x14ac:dyDescent="0.15">
      <c r="A19" s="289"/>
      <c r="B19" s="236"/>
      <c r="C19" s="234"/>
      <c r="D19" s="217"/>
      <c r="E19" s="218"/>
      <c r="F19" s="218"/>
      <c r="G19" s="218"/>
      <c r="H19" s="218"/>
      <c r="I19" s="218"/>
      <c r="J19" s="218"/>
      <c r="K19" s="218"/>
      <c r="L19" s="218"/>
      <c r="M19" s="218"/>
      <c r="N19" s="218"/>
      <c r="O19" s="218"/>
      <c r="P19" s="218"/>
      <c r="Q19" s="218"/>
      <c r="R19" s="218"/>
      <c r="S19" s="218"/>
      <c r="T19" s="218"/>
      <c r="U19" s="218"/>
      <c r="V19" s="218"/>
      <c r="W19" s="218"/>
      <c r="X19" s="218"/>
      <c r="Y19" s="218"/>
      <c r="Z19" s="218"/>
      <c r="AA19" s="218"/>
      <c r="AB19" s="218"/>
      <c r="AC19" s="218"/>
      <c r="AD19" s="219"/>
    </row>
    <row r="20" spans="1:30" s="12" customFormat="1" ht="19.5" customHeight="1" x14ac:dyDescent="0.15">
      <c r="A20" s="289"/>
      <c r="B20" s="235"/>
      <c r="C20" s="233" t="str">
        <f>IF(I20+I21+R20+R21+AA20+AA21=0,"",I20+I21+R20+R21+AA20+AA21)</f>
        <v/>
      </c>
      <c r="D20" s="215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12"/>
      <c r="V20" s="212"/>
      <c r="W20" s="212"/>
      <c r="X20" s="212"/>
      <c r="Y20" s="212"/>
      <c r="Z20" s="212"/>
      <c r="AA20" s="212"/>
      <c r="AB20" s="212"/>
      <c r="AC20" s="212"/>
      <c r="AD20" s="216"/>
    </row>
    <row r="21" spans="1:30" s="12" customFormat="1" ht="19.5" customHeight="1" x14ac:dyDescent="0.15">
      <c r="A21" s="289"/>
      <c r="B21" s="251"/>
      <c r="C21" s="234"/>
      <c r="D21" s="217"/>
      <c r="E21" s="218"/>
      <c r="F21" s="218"/>
      <c r="G21" s="218"/>
      <c r="H21" s="218"/>
      <c r="I21" s="218"/>
      <c r="J21" s="218"/>
      <c r="K21" s="218"/>
      <c r="L21" s="218"/>
      <c r="M21" s="218"/>
      <c r="N21" s="218"/>
      <c r="O21" s="218"/>
      <c r="P21" s="218"/>
      <c r="Q21" s="218"/>
      <c r="R21" s="218"/>
      <c r="S21" s="218"/>
      <c r="T21" s="218"/>
      <c r="U21" s="218"/>
      <c r="V21" s="218"/>
      <c r="W21" s="218"/>
      <c r="X21" s="218"/>
      <c r="Y21" s="218"/>
      <c r="Z21" s="218"/>
      <c r="AA21" s="218"/>
      <c r="AB21" s="218"/>
      <c r="AC21" s="218"/>
      <c r="AD21" s="219"/>
    </row>
    <row r="22" spans="1:30" s="12" customFormat="1" ht="19.5" customHeight="1" x14ac:dyDescent="0.15">
      <c r="A22" s="289"/>
      <c r="B22" s="293"/>
      <c r="C22" s="233" t="str">
        <f>IF(I22+I23+R22+R23+AA22+AA23=0,"",I22+I23+R22+R23+AA22+AA23)</f>
        <v/>
      </c>
      <c r="D22" s="215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V22" s="212"/>
      <c r="W22" s="212"/>
      <c r="X22" s="212"/>
      <c r="Y22" s="212"/>
      <c r="Z22" s="212"/>
      <c r="AA22" s="212"/>
      <c r="AB22" s="212"/>
      <c r="AC22" s="212"/>
      <c r="AD22" s="216"/>
    </row>
    <row r="23" spans="1:30" s="12" customFormat="1" ht="19.5" customHeight="1" x14ac:dyDescent="0.15">
      <c r="A23" s="290"/>
      <c r="B23" s="251"/>
      <c r="C23" s="234"/>
      <c r="D23" s="217"/>
      <c r="E23" s="218"/>
      <c r="F23" s="218"/>
      <c r="G23" s="218"/>
      <c r="H23" s="218"/>
      <c r="I23" s="218"/>
      <c r="J23" s="218"/>
      <c r="K23" s="218"/>
      <c r="L23" s="218"/>
      <c r="M23" s="218"/>
      <c r="N23" s="218"/>
      <c r="O23" s="218"/>
      <c r="P23" s="218"/>
      <c r="Q23" s="218"/>
      <c r="R23" s="218"/>
      <c r="S23" s="218"/>
      <c r="T23" s="218"/>
      <c r="U23" s="218"/>
      <c r="V23" s="218"/>
      <c r="W23" s="218"/>
      <c r="X23" s="218"/>
      <c r="Y23" s="218"/>
      <c r="Z23" s="218"/>
      <c r="AA23" s="218"/>
      <c r="AB23" s="218"/>
      <c r="AC23" s="218"/>
      <c r="AD23" s="219"/>
    </row>
    <row r="24" spans="1:30" s="12" customFormat="1" ht="16.5" customHeight="1" x14ac:dyDescent="0.15">
      <c r="A24" s="314">
        <v>3</v>
      </c>
      <c r="B24" s="293" t="s">
        <v>18</v>
      </c>
      <c r="C24" s="233">
        <f>AB24+I25+I26+R26+AA26</f>
        <v>97554</v>
      </c>
      <c r="D24" s="43">
        <f>I24+N24</f>
        <v>17</v>
      </c>
      <c r="E24" s="35" t="s">
        <v>7</v>
      </c>
      <c r="F24" s="316" t="s">
        <v>19</v>
      </c>
      <c r="G24" s="307"/>
      <c r="H24" s="317"/>
      <c r="I24" s="149">
        <v>9</v>
      </c>
      <c r="J24" s="150" t="s">
        <v>7</v>
      </c>
      <c r="K24" s="308" t="s">
        <v>20</v>
      </c>
      <c r="L24" s="309"/>
      <c r="M24" s="309"/>
      <c r="N24" s="149">
        <v>8</v>
      </c>
      <c r="O24" s="44" t="s">
        <v>7</v>
      </c>
      <c r="P24" s="44" t="s">
        <v>58</v>
      </c>
      <c r="Q24" s="44" t="s">
        <v>51</v>
      </c>
      <c r="R24" s="306" t="s">
        <v>21</v>
      </c>
      <c r="S24" s="307"/>
      <c r="T24" s="307"/>
      <c r="U24" s="304">
        <v>426</v>
      </c>
      <c r="V24" s="305"/>
      <c r="W24" s="305"/>
      <c r="X24" s="46" t="s">
        <v>59</v>
      </c>
      <c r="Y24" s="47">
        <v>12</v>
      </c>
      <c r="Z24" s="45" t="s">
        <v>68</v>
      </c>
      <c r="AA24" s="46" t="s">
        <v>86</v>
      </c>
      <c r="AB24" s="301">
        <f>D24*U24*Y24</f>
        <v>86904</v>
      </c>
      <c r="AC24" s="301"/>
      <c r="AD24" s="302"/>
    </row>
    <row r="25" spans="1:30" s="12" customFormat="1" ht="16.5" customHeight="1" x14ac:dyDescent="0.15">
      <c r="A25" s="315"/>
      <c r="B25" s="294"/>
      <c r="C25" s="284"/>
      <c r="D25" s="318" t="s">
        <v>22</v>
      </c>
      <c r="E25" s="223"/>
      <c r="F25" s="223"/>
      <c r="G25" s="223"/>
      <c r="H25" s="223"/>
      <c r="I25" s="303">
        <f>AA25</f>
        <v>6816</v>
      </c>
      <c r="J25" s="303"/>
      <c r="K25" s="303"/>
      <c r="L25" s="49" t="s">
        <v>7</v>
      </c>
      <c r="M25" s="48" t="s">
        <v>61</v>
      </c>
      <c r="N25" s="50">
        <v>4</v>
      </c>
      <c r="O25" s="223" t="s">
        <v>23</v>
      </c>
      <c r="P25" s="224"/>
      <c r="Q25" s="224"/>
      <c r="R25" s="224"/>
      <c r="S25" s="224"/>
      <c r="T25" s="224"/>
      <c r="U25" s="310">
        <v>426</v>
      </c>
      <c r="V25" s="311"/>
      <c r="W25" s="48" t="s">
        <v>62</v>
      </c>
      <c r="X25" s="50">
        <v>4</v>
      </c>
      <c r="Y25" s="48" t="s">
        <v>24</v>
      </c>
      <c r="Z25" s="48" t="s">
        <v>63</v>
      </c>
      <c r="AA25" s="303">
        <f>N25*U25*X25</f>
        <v>6816</v>
      </c>
      <c r="AB25" s="303"/>
      <c r="AC25" s="303"/>
      <c r="AD25" s="51" t="s">
        <v>58</v>
      </c>
    </row>
    <row r="26" spans="1:30" s="12" customFormat="1" ht="16.5" customHeight="1" x14ac:dyDescent="0.15">
      <c r="A26" s="270"/>
      <c r="B26" s="251"/>
      <c r="C26" s="281"/>
      <c r="D26" s="217" t="s">
        <v>87</v>
      </c>
      <c r="E26" s="218"/>
      <c r="F26" s="218"/>
      <c r="G26" s="218"/>
      <c r="H26" s="218"/>
      <c r="I26" s="232">
        <v>3834</v>
      </c>
      <c r="J26" s="232"/>
      <c r="K26" s="232"/>
      <c r="L26" s="41" t="s">
        <v>7</v>
      </c>
      <c r="M26" s="218"/>
      <c r="N26" s="218"/>
      <c r="O26" s="218"/>
      <c r="P26" s="218"/>
      <c r="Q26" s="218"/>
      <c r="R26" s="232"/>
      <c r="S26" s="232"/>
      <c r="T26" s="232"/>
      <c r="U26" s="41" t="s">
        <v>7</v>
      </c>
      <c r="V26" s="218"/>
      <c r="W26" s="218"/>
      <c r="X26" s="218"/>
      <c r="Y26" s="218"/>
      <c r="Z26" s="218"/>
      <c r="AA26" s="232"/>
      <c r="AB26" s="232"/>
      <c r="AC26" s="232"/>
      <c r="AD26" s="42" t="s">
        <v>7</v>
      </c>
    </row>
    <row r="27" spans="1:30" s="12" customFormat="1" ht="19.5" customHeight="1" x14ac:dyDescent="0.15">
      <c r="A27" s="291">
        <v>4</v>
      </c>
      <c r="B27" s="293" t="s">
        <v>25</v>
      </c>
      <c r="C27" s="233">
        <f>I27+I28+R27+R28+AA27+AA28</f>
        <v>68300</v>
      </c>
      <c r="D27" s="215" t="s">
        <v>88</v>
      </c>
      <c r="E27" s="212"/>
      <c r="F27" s="212"/>
      <c r="G27" s="212"/>
      <c r="H27" s="212"/>
      <c r="I27" s="213">
        <v>28300</v>
      </c>
      <c r="J27" s="213"/>
      <c r="K27" s="213"/>
      <c r="L27" s="35" t="s">
        <v>7</v>
      </c>
      <c r="M27" s="212" t="s">
        <v>89</v>
      </c>
      <c r="N27" s="212"/>
      <c r="O27" s="212"/>
      <c r="P27" s="212"/>
      <c r="Q27" s="212"/>
      <c r="R27" s="213">
        <v>20000</v>
      </c>
      <c r="S27" s="213"/>
      <c r="T27" s="213"/>
      <c r="U27" s="35" t="s">
        <v>7</v>
      </c>
      <c r="V27" s="212" t="s">
        <v>90</v>
      </c>
      <c r="W27" s="212"/>
      <c r="X27" s="212"/>
      <c r="Y27" s="212"/>
      <c r="Z27" s="212"/>
      <c r="AA27" s="213">
        <v>20000</v>
      </c>
      <c r="AB27" s="213"/>
      <c r="AC27" s="213"/>
      <c r="AD27" s="38" t="s">
        <v>7</v>
      </c>
    </row>
    <row r="28" spans="1:30" s="12" customFormat="1" ht="19.5" customHeight="1" x14ac:dyDescent="0.15">
      <c r="A28" s="292"/>
      <c r="B28" s="294"/>
      <c r="C28" s="284"/>
      <c r="D28" s="217"/>
      <c r="E28" s="218"/>
      <c r="F28" s="218"/>
      <c r="G28" s="218"/>
      <c r="H28" s="218"/>
      <c r="I28" s="232"/>
      <c r="J28" s="232"/>
      <c r="K28" s="232"/>
      <c r="L28" s="41" t="s">
        <v>7</v>
      </c>
      <c r="M28" s="218"/>
      <c r="N28" s="218"/>
      <c r="O28" s="218"/>
      <c r="P28" s="218"/>
      <c r="Q28" s="218"/>
      <c r="R28" s="232"/>
      <c r="S28" s="232"/>
      <c r="T28" s="232"/>
      <c r="U28" s="41" t="s">
        <v>7</v>
      </c>
      <c r="V28" s="218"/>
      <c r="W28" s="218"/>
      <c r="X28" s="218"/>
      <c r="Y28" s="218"/>
      <c r="Z28" s="218"/>
      <c r="AA28" s="232"/>
      <c r="AB28" s="232"/>
      <c r="AC28" s="232"/>
      <c r="AD28" s="42" t="s">
        <v>7</v>
      </c>
    </row>
    <row r="29" spans="1:30" s="12" customFormat="1" ht="19.5" customHeight="1" x14ac:dyDescent="0.15">
      <c r="A29" s="291">
        <v>5</v>
      </c>
      <c r="B29" s="293" t="s">
        <v>26</v>
      </c>
      <c r="C29" s="233">
        <f>I29+I30+R29+R30+AA29+AA30</f>
        <v>21000</v>
      </c>
      <c r="D29" s="215" t="s">
        <v>91</v>
      </c>
      <c r="E29" s="212"/>
      <c r="F29" s="212"/>
      <c r="G29" s="212"/>
      <c r="H29" s="212"/>
      <c r="I29" s="213">
        <v>6000</v>
      </c>
      <c r="J29" s="213"/>
      <c r="K29" s="213"/>
      <c r="L29" s="49" t="s">
        <v>7</v>
      </c>
      <c r="M29" s="212" t="s">
        <v>92</v>
      </c>
      <c r="N29" s="212"/>
      <c r="O29" s="212"/>
      <c r="P29" s="212"/>
      <c r="Q29" s="212"/>
      <c r="R29" s="213">
        <v>15000</v>
      </c>
      <c r="S29" s="213"/>
      <c r="T29" s="213"/>
      <c r="U29" s="49" t="s">
        <v>7</v>
      </c>
      <c r="V29" s="212"/>
      <c r="W29" s="212"/>
      <c r="X29" s="212"/>
      <c r="Y29" s="212"/>
      <c r="Z29" s="212"/>
      <c r="AA29" s="213"/>
      <c r="AB29" s="213"/>
      <c r="AC29" s="213"/>
      <c r="AD29" s="54" t="s">
        <v>7</v>
      </c>
    </row>
    <row r="30" spans="1:30" s="12" customFormat="1" ht="19.5" customHeight="1" x14ac:dyDescent="0.15">
      <c r="A30" s="270"/>
      <c r="B30" s="251"/>
      <c r="C30" s="234"/>
      <c r="D30" s="217"/>
      <c r="E30" s="218"/>
      <c r="F30" s="218"/>
      <c r="G30" s="218"/>
      <c r="H30" s="218"/>
      <c r="I30" s="232"/>
      <c r="J30" s="232"/>
      <c r="K30" s="232"/>
      <c r="L30" s="49" t="s">
        <v>7</v>
      </c>
      <c r="M30" s="218"/>
      <c r="N30" s="218"/>
      <c r="O30" s="218"/>
      <c r="P30" s="218"/>
      <c r="Q30" s="218"/>
      <c r="R30" s="232"/>
      <c r="S30" s="232"/>
      <c r="T30" s="232"/>
      <c r="U30" s="49" t="s">
        <v>7</v>
      </c>
      <c r="V30" s="218"/>
      <c r="W30" s="218"/>
      <c r="X30" s="218"/>
      <c r="Y30" s="218"/>
      <c r="Z30" s="218"/>
      <c r="AA30" s="232"/>
      <c r="AB30" s="232"/>
      <c r="AC30" s="232"/>
      <c r="AD30" s="54" t="s">
        <v>7</v>
      </c>
    </row>
    <row r="31" spans="1:30" s="12" customFormat="1" ht="19.5" customHeight="1" x14ac:dyDescent="0.15">
      <c r="A31" s="295" t="s">
        <v>27</v>
      </c>
      <c r="B31" s="282" t="s">
        <v>28</v>
      </c>
      <c r="C31" s="233">
        <f>I31+I32+R31+R32+AA31+AA32</f>
        <v>20000</v>
      </c>
      <c r="D31" s="215" t="s">
        <v>93</v>
      </c>
      <c r="E31" s="212"/>
      <c r="F31" s="212"/>
      <c r="G31" s="212"/>
      <c r="H31" s="212"/>
      <c r="I31" s="213">
        <v>20000</v>
      </c>
      <c r="J31" s="213"/>
      <c r="K31" s="213"/>
      <c r="L31" s="35" t="s">
        <v>7</v>
      </c>
      <c r="M31" s="212"/>
      <c r="N31" s="212"/>
      <c r="O31" s="212"/>
      <c r="P31" s="212"/>
      <c r="Q31" s="212"/>
      <c r="R31" s="213"/>
      <c r="S31" s="213"/>
      <c r="T31" s="213"/>
      <c r="U31" s="35" t="s">
        <v>7</v>
      </c>
      <c r="V31" s="212"/>
      <c r="W31" s="212"/>
      <c r="X31" s="212"/>
      <c r="Y31" s="212"/>
      <c r="Z31" s="212"/>
      <c r="AA31" s="213"/>
      <c r="AB31" s="213"/>
      <c r="AC31" s="213"/>
      <c r="AD31" s="38" t="s">
        <v>7</v>
      </c>
    </row>
    <row r="32" spans="1:30" s="12" customFormat="1" ht="19.5" customHeight="1" x14ac:dyDescent="0.15">
      <c r="A32" s="296"/>
      <c r="B32" s="283"/>
      <c r="C32" s="234"/>
      <c r="D32" s="217"/>
      <c r="E32" s="218"/>
      <c r="F32" s="218"/>
      <c r="G32" s="218"/>
      <c r="H32" s="218"/>
      <c r="I32" s="232"/>
      <c r="J32" s="232"/>
      <c r="K32" s="232"/>
      <c r="L32" s="41" t="s">
        <v>7</v>
      </c>
      <c r="M32" s="218"/>
      <c r="N32" s="218"/>
      <c r="O32" s="218"/>
      <c r="P32" s="218"/>
      <c r="Q32" s="218"/>
      <c r="R32" s="232"/>
      <c r="S32" s="232"/>
      <c r="T32" s="232"/>
      <c r="U32" s="41" t="s">
        <v>7</v>
      </c>
      <c r="V32" s="218"/>
      <c r="W32" s="218"/>
      <c r="X32" s="218"/>
      <c r="Y32" s="218"/>
      <c r="Z32" s="218"/>
      <c r="AA32" s="232"/>
      <c r="AB32" s="232"/>
      <c r="AC32" s="232"/>
      <c r="AD32" s="42" t="s">
        <v>7</v>
      </c>
    </row>
    <row r="33" spans="1:30" s="12" customFormat="1" ht="19.5" customHeight="1" x14ac:dyDescent="0.15">
      <c r="A33" s="296"/>
      <c r="B33" s="282" t="s">
        <v>69</v>
      </c>
      <c r="C33" s="233">
        <f>I33+I34+R33+R34+AA33+AA34</f>
        <v>60350</v>
      </c>
      <c r="D33" s="215" t="s">
        <v>94</v>
      </c>
      <c r="E33" s="212"/>
      <c r="F33" s="212"/>
      <c r="G33" s="212"/>
      <c r="H33" s="212"/>
      <c r="I33" s="213">
        <v>50000</v>
      </c>
      <c r="J33" s="213"/>
      <c r="K33" s="213"/>
      <c r="L33" s="49" t="s">
        <v>7</v>
      </c>
      <c r="M33" s="212" t="s">
        <v>95</v>
      </c>
      <c r="N33" s="212"/>
      <c r="O33" s="212"/>
      <c r="P33" s="212"/>
      <c r="Q33" s="212"/>
      <c r="R33" s="213">
        <v>10350</v>
      </c>
      <c r="S33" s="213"/>
      <c r="T33" s="213"/>
      <c r="U33" s="49" t="s">
        <v>7</v>
      </c>
      <c r="V33" s="212"/>
      <c r="W33" s="212"/>
      <c r="X33" s="212"/>
      <c r="Y33" s="212"/>
      <c r="Z33" s="212"/>
      <c r="AA33" s="213"/>
      <c r="AB33" s="213"/>
      <c r="AC33" s="213"/>
      <c r="AD33" s="54" t="s">
        <v>7</v>
      </c>
    </row>
    <row r="34" spans="1:30" s="12" customFormat="1" ht="19.5" customHeight="1" x14ac:dyDescent="0.15">
      <c r="A34" s="296"/>
      <c r="B34" s="283"/>
      <c r="C34" s="234"/>
      <c r="D34" s="217"/>
      <c r="E34" s="218"/>
      <c r="F34" s="218"/>
      <c r="G34" s="218"/>
      <c r="H34" s="218"/>
      <c r="I34" s="232"/>
      <c r="J34" s="232"/>
      <c r="K34" s="232"/>
      <c r="L34" s="49" t="s">
        <v>7</v>
      </c>
      <c r="M34" s="218"/>
      <c r="N34" s="218"/>
      <c r="O34" s="218"/>
      <c r="P34" s="218"/>
      <c r="Q34" s="218"/>
      <c r="R34" s="232"/>
      <c r="S34" s="232"/>
      <c r="T34" s="232"/>
      <c r="U34" s="49" t="s">
        <v>7</v>
      </c>
      <c r="V34" s="218"/>
      <c r="W34" s="218"/>
      <c r="X34" s="218"/>
      <c r="Y34" s="218"/>
      <c r="Z34" s="218"/>
      <c r="AA34" s="232"/>
      <c r="AB34" s="232"/>
      <c r="AC34" s="232"/>
      <c r="AD34" s="54" t="s">
        <v>7</v>
      </c>
    </row>
    <row r="35" spans="1:30" s="12" customFormat="1" ht="19.5" customHeight="1" x14ac:dyDescent="0.15">
      <c r="A35" s="296"/>
      <c r="B35" s="282" t="s">
        <v>70</v>
      </c>
      <c r="C35" s="225">
        <f>I35+I36+R35+R36+AA35+AA36</f>
        <v>50</v>
      </c>
      <c r="D35" s="215" t="s">
        <v>96</v>
      </c>
      <c r="E35" s="212"/>
      <c r="F35" s="212"/>
      <c r="G35" s="212"/>
      <c r="H35" s="212"/>
      <c r="I35" s="213">
        <v>50</v>
      </c>
      <c r="J35" s="213"/>
      <c r="K35" s="213"/>
      <c r="L35" s="35" t="s">
        <v>7</v>
      </c>
      <c r="M35" s="212"/>
      <c r="N35" s="212"/>
      <c r="O35" s="212"/>
      <c r="P35" s="212"/>
      <c r="Q35" s="212"/>
      <c r="R35" s="213"/>
      <c r="S35" s="213"/>
      <c r="T35" s="213"/>
      <c r="U35" s="35" t="s">
        <v>7</v>
      </c>
      <c r="V35" s="212"/>
      <c r="W35" s="212"/>
      <c r="X35" s="212"/>
      <c r="Y35" s="212"/>
      <c r="Z35" s="212"/>
      <c r="AA35" s="213"/>
      <c r="AB35" s="213"/>
      <c r="AC35" s="213"/>
      <c r="AD35" s="38" t="s">
        <v>7</v>
      </c>
    </row>
    <row r="36" spans="1:30" s="12" customFormat="1" ht="19.5" customHeight="1" x14ac:dyDescent="0.15">
      <c r="A36" s="297"/>
      <c r="B36" s="251"/>
      <c r="C36" s="281"/>
      <c r="D36" s="217"/>
      <c r="E36" s="218"/>
      <c r="F36" s="218"/>
      <c r="G36" s="218"/>
      <c r="H36" s="218"/>
      <c r="I36" s="232"/>
      <c r="J36" s="232"/>
      <c r="K36" s="232"/>
      <c r="L36" s="41" t="s">
        <v>7</v>
      </c>
      <c r="M36" s="218"/>
      <c r="N36" s="218"/>
      <c r="O36" s="218"/>
      <c r="P36" s="218"/>
      <c r="Q36" s="218"/>
      <c r="R36" s="232"/>
      <c r="S36" s="232"/>
      <c r="T36" s="232"/>
      <c r="U36" s="41" t="s">
        <v>7</v>
      </c>
      <c r="V36" s="218"/>
      <c r="W36" s="218"/>
      <c r="X36" s="218"/>
      <c r="Y36" s="218"/>
      <c r="Z36" s="218"/>
      <c r="AA36" s="232"/>
      <c r="AB36" s="232"/>
      <c r="AC36" s="232"/>
      <c r="AD36" s="42" t="s">
        <v>7</v>
      </c>
    </row>
    <row r="37" spans="1:30" s="12" customFormat="1" ht="19.5" customHeight="1" x14ac:dyDescent="0.15">
      <c r="A37" s="291">
        <v>7</v>
      </c>
      <c r="B37" s="299" t="s">
        <v>29</v>
      </c>
      <c r="C37" s="225">
        <f>I37+I38+R37+R38+AA37+AA38</f>
        <v>123510</v>
      </c>
      <c r="D37" s="215" t="s">
        <v>97</v>
      </c>
      <c r="E37" s="212"/>
      <c r="F37" s="212"/>
      <c r="G37" s="212"/>
      <c r="H37" s="212"/>
      <c r="I37" s="213">
        <v>123510</v>
      </c>
      <c r="J37" s="213"/>
      <c r="K37" s="213"/>
      <c r="L37" s="35" t="s">
        <v>7</v>
      </c>
      <c r="M37" s="212"/>
      <c r="N37" s="212"/>
      <c r="O37" s="212"/>
      <c r="P37" s="212"/>
      <c r="Q37" s="212"/>
      <c r="R37" s="213"/>
      <c r="S37" s="213"/>
      <c r="T37" s="213"/>
      <c r="U37" s="35" t="s">
        <v>7</v>
      </c>
      <c r="V37" s="212"/>
      <c r="W37" s="212"/>
      <c r="X37" s="212"/>
      <c r="Y37" s="212"/>
      <c r="Z37" s="212"/>
      <c r="AA37" s="213"/>
      <c r="AB37" s="213"/>
      <c r="AC37" s="213"/>
      <c r="AD37" s="38" t="s">
        <v>7</v>
      </c>
    </row>
    <row r="38" spans="1:30" s="12" customFormat="1" ht="19.5" customHeight="1" thickBot="1" x14ac:dyDescent="0.2">
      <c r="A38" s="298"/>
      <c r="B38" s="300"/>
      <c r="C38" s="226"/>
      <c r="D38" s="229"/>
      <c r="E38" s="230"/>
      <c r="F38" s="230"/>
      <c r="G38" s="230"/>
      <c r="H38" s="230"/>
      <c r="I38" s="231"/>
      <c r="J38" s="231"/>
      <c r="K38" s="231"/>
      <c r="L38" s="57" t="s">
        <v>7</v>
      </c>
      <c r="M38" s="230"/>
      <c r="N38" s="230"/>
      <c r="O38" s="230"/>
      <c r="P38" s="230"/>
      <c r="Q38" s="230"/>
      <c r="R38" s="231"/>
      <c r="S38" s="231"/>
      <c r="T38" s="231"/>
      <c r="U38" s="57" t="s">
        <v>7</v>
      </c>
      <c r="V38" s="230"/>
      <c r="W38" s="230"/>
      <c r="X38" s="230"/>
      <c r="Y38" s="230"/>
      <c r="Z38" s="230"/>
      <c r="AA38" s="231"/>
      <c r="AB38" s="231"/>
      <c r="AC38" s="231"/>
      <c r="AD38" s="58" t="s">
        <v>7</v>
      </c>
    </row>
    <row r="39" spans="1:30" s="12" customFormat="1" ht="49.5" customHeight="1" thickTop="1" thickBot="1" x14ac:dyDescent="0.2">
      <c r="A39" s="285" t="s">
        <v>30</v>
      </c>
      <c r="B39" s="286"/>
      <c r="C39" s="59">
        <f>SUM(C9:C38)</f>
        <v>2049524</v>
      </c>
      <c r="D39" s="263"/>
      <c r="E39" s="264"/>
      <c r="F39" s="264"/>
      <c r="G39" s="264"/>
      <c r="H39" s="264"/>
      <c r="I39" s="264"/>
      <c r="J39" s="264"/>
      <c r="K39" s="264"/>
      <c r="L39" s="264"/>
      <c r="M39" s="264"/>
      <c r="N39" s="264"/>
      <c r="O39" s="264"/>
      <c r="P39" s="264"/>
      <c r="Q39" s="264"/>
      <c r="R39" s="264"/>
      <c r="S39" s="264"/>
      <c r="T39" s="264"/>
      <c r="U39" s="264"/>
      <c r="V39" s="264"/>
      <c r="W39" s="264"/>
      <c r="X39" s="264"/>
      <c r="Y39" s="264"/>
      <c r="Z39" s="264"/>
      <c r="AA39" s="264"/>
      <c r="AB39" s="264"/>
      <c r="AC39" s="264"/>
      <c r="AD39" s="265"/>
    </row>
    <row r="40" spans="1:30" s="12" customFormat="1" ht="9" customHeight="1" x14ac:dyDescent="0.15">
      <c r="A40" s="60"/>
      <c r="B40" s="60"/>
      <c r="C40" s="61"/>
      <c r="D40" s="62"/>
    </row>
  </sheetData>
  <mergeCells count="158">
    <mergeCell ref="Q1:W1"/>
    <mergeCell ref="X1:AD1"/>
    <mergeCell ref="Q2:W2"/>
    <mergeCell ref="X2:AD2"/>
    <mergeCell ref="AA37:AC37"/>
    <mergeCell ref="D38:H38"/>
    <mergeCell ref="I38:K38"/>
    <mergeCell ref="M38:Q38"/>
    <mergeCell ref="R38:T38"/>
    <mergeCell ref="V38:Z38"/>
    <mergeCell ref="AA38:AC38"/>
    <mergeCell ref="I37:K37"/>
    <mergeCell ref="M37:Q37"/>
    <mergeCell ref="R37:T37"/>
    <mergeCell ref="V37:Z37"/>
    <mergeCell ref="D36:H36"/>
    <mergeCell ref="I36:K36"/>
    <mergeCell ref="M36:Q36"/>
    <mergeCell ref="R36:T36"/>
    <mergeCell ref="V36:Z36"/>
    <mergeCell ref="AA36:AC36"/>
    <mergeCell ref="D10:AD10"/>
    <mergeCell ref="V35:Z35"/>
    <mergeCell ref="A4:AD4"/>
    <mergeCell ref="A37:A38"/>
    <mergeCell ref="B37:B38"/>
    <mergeCell ref="C37:C38"/>
    <mergeCell ref="D37:H37"/>
    <mergeCell ref="B31:B32"/>
    <mergeCell ref="AA15:AC15"/>
    <mergeCell ref="I15:K15"/>
    <mergeCell ref="R15:T15"/>
    <mergeCell ref="V15:Z15"/>
    <mergeCell ref="D20:AD21"/>
    <mergeCell ref="D15:F15"/>
    <mergeCell ref="L15:M15"/>
    <mergeCell ref="D16:AD17"/>
    <mergeCell ref="C18:C19"/>
    <mergeCell ref="D18:AD19"/>
    <mergeCell ref="D22:AD23"/>
    <mergeCell ref="AA35:AC35"/>
    <mergeCell ref="I35:K35"/>
    <mergeCell ref="M35:Q35"/>
    <mergeCell ref="R35:T35"/>
    <mergeCell ref="R26:T26"/>
    <mergeCell ref="U25:V25"/>
    <mergeCell ref="AB24:AD24"/>
    <mergeCell ref="I25:K25"/>
    <mergeCell ref="A31:A36"/>
    <mergeCell ref="B35:B36"/>
    <mergeCell ref="C35:C36"/>
    <mergeCell ref="D35:H35"/>
    <mergeCell ref="D34:H34"/>
    <mergeCell ref="I31:K31"/>
    <mergeCell ref="M31:Q31"/>
    <mergeCell ref="R31:T31"/>
    <mergeCell ref="Q12:R12"/>
    <mergeCell ref="S12:AD12"/>
    <mergeCell ref="E13:M13"/>
    <mergeCell ref="I12:M12"/>
    <mergeCell ref="N12:P12"/>
    <mergeCell ref="N13:Q13"/>
    <mergeCell ref="C33:C34"/>
    <mergeCell ref="O25:T25"/>
    <mergeCell ref="I27:K27"/>
    <mergeCell ref="M27:Q27"/>
    <mergeCell ref="R27:T27"/>
    <mergeCell ref="D33:H33"/>
    <mergeCell ref="B29:B30"/>
    <mergeCell ref="I28:K28"/>
    <mergeCell ref="M28:Q28"/>
    <mergeCell ref="AA29:AC29"/>
    <mergeCell ref="A6:AD6"/>
    <mergeCell ref="A7:AD7"/>
    <mergeCell ref="A5:AD5"/>
    <mergeCell ref="B9:B10"/>
    <mergeCell ref="C9:C10"/>
    <mergeCell ref="A8:B8"/>
    <mergeCell ref="D8:AD8"/>
    <mergeCell ref="I9:K9"/>
    <mergeCell ref="D9:F9"/>
    <mergeCell ref="D39:AD39"/>
    <mergeCell ref="E12:F12"/>
    <mergeCell ref="L9:M9"/>
    <mergeCell ref="O9:P9"/>
    <mergeCell ref="A9:A10"/>
    <mergeCell ref="D14:F14"/>
    <mergeCell ref="G14:H14"/>
    <mergeCell ref="B11:B13"/>
    <mergeCell ref="C11:C13"/>
    <mergeCell ref="A39:B39"/>
    <mergeCell ref="A11:A23"/>
    <mergeCell ref="A27:A28"/>
    <mergeCell ref="A29:A30"/>
    <mergeCell ref="B27:B28"/>
    <mergeCell ref="B22:B23"/>
    <mergeCell ref="C22:C23"/>
    <mergeCell ref="B16:B17"/>
    <mergeCell ref="C20:C21"/>
    <mergeCell ref="C16:C17"/>
    <mergeCell ref="B18:B19"/>
    <mergeCell ref="B33:B34"/>
    <mergeCell ref="C27:C28"/>
    <mergeCell ref="C29:C30"/>
    <mergeCell ref="C31:C32"/>
    <mergeCell ref="D27:H27"/>
    <mergeCell ref="D28:H28"/>
    <mergeCell ref="V27:Z27"/>
    <mergeCell ref="AA30:AC30"/>
    <mergeCell ref="D30:H30"/>
    <mergeCell ref="AA25:AC25"/>
    <mergeCell ref="U24:W24"/>
    <mergeCell ref="R24:T24"/>
    <mergeCell ref="K24:M24"/>
    <mergeCell ref="M29:Q29"/>
    <mergeCell ref="R29:T29"/>
    <mergeCell ref="V26:Z26"/>
    <mergeCell ref="R28:T28"/>
    <mergeCell ref="D31:H31"/>
    <mergeCell ref="D29:H29"/>
    <mergeCell ref="M30:Q30"/>
    <mergeCell ref="R30:T30"/>
    <mergeCell ref="D32:H32"/>
    <mergeCell ref="I34:K34"/>
    <mergeCell ref="M34:Q34"/>
    <mergeCell ref="R34:T34"/>
    <mergeCell ref="V34:Z34"/>
    <mergeCell ref="I33:K33"/>
    <mergeCell ref="M33:Q33"/>
    <mergeCell ref="R32:T32"/>
    <mergeCell ref="I29:K29"/>
    <mergeCell ref="AA31:AC31"/>
    <mergeCell ref="I30:K30"/>
    <mergeCell ref="AA26:AC26"/>
    <mergeCell ref="V30:Z30"/>
    <mergeCell ref="I32:K32"/>
    <mergeCell ref="M32:Q32"/>
    <mergeCell ref="V31:Z31"/>
    <mergeCell ref="AA34:AC34"/>
    <mergeCell ref="R33:T33"/>
    <mergeCell ref="V33:Z33"/>
    <mergeCell ref="AA33:AC33"/>
    <mergeCell ref="AA32:AC32"/>
    <mergeCell ref="AA27:AC27"/>
    <mergeCell ref="V28:Z28"/>
    <mergeCell ref="V29:Z29"/>
    <mergeCell ref="V32:Z32"/>
    <mergeCell ref="AA28:AC28"/>
    <mergeCell ref="K14:M14"/>
    <mergeCell ref="A24:A26"/>
    <mergeCell ref="B24:B26"/>
    <mergeCell ref="C24:C26"/>
    <mergeCell ref="I26:K26"/>
    <mergeCell ref="D26:H26"/>
    <mergeCell ref="F24:H24"/>
    <mergeCell ref="M26:Q26"/>
    <mergeCell ref="D25:H25"/>
    <mergeCell ref="B20:B21"/>
  </mergeCells>
  <phoneticPr fontId="2"/>
  <pageMargins left="0.38" right="0.21" top="0.25" bottom="0.25" header="0.2" footer="0.2"/>
  <pageSetup paperSize="9" scale="95" orientation="portrait" r:id="rId1"/>
  <headerFooter alignWithMargins="0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8"/>
  <sheetViews>
    <sheetView view="pageBreakPreview" zoomScaleNormal="100" zoomScaleSheetLayoutView="100" workbookViewId="0">
      <selection sqref="A1:E1"/>
    </sheetView>
  </sheetViews>
  <sheetFormatPr defaultRowHeight="24.95" customHeight="1" x14ac:dyDescent="0.15"/>
  <cols>
    <col min="1" max="2" width="4" style="202" customWidth="1"/>
    <col min="3" max="3" width="22.75" style="202" customWidth="1"/>
    <col min="4" max="4" width="12.875" style="203" customWidth="1"/>
    <col min="5" max="5" width="9.875" style="202" customWidth="1"/>
    <col min="6" max="6" width="7.125" style="202" customWidth="1"/>
    <col min="7" max="7" width="2.5" style="117" customWidth="1"/>
    <col min="8" max="8" width="9.875" style="202" customWidth="1"/>
    <col min="9" max="9" width="7.125" style="202" customWidth="1"/>
    <col min="10" max="10" width="2.5" style="117" customWidth="1"/>
    <col min="11" max="11" width="9.875" style="202" customWidth="1"/>
    <col min="12" max="12" width="7.125" style="202" customWidth="1"/>
    <col min="13" max="13" width="2.5" style="202" customWidth="1"/>
    <col min="14" max="16384" width="9" style="202"/>
  </cols>
  <sheetData>
    <row r="1" spans="1:13" s="174" customFormat="1" ht="22.5" customHeight="1" thickBot="1" x14ac:dyDescent="0.2">
      <c r="A1" s="240" t="s">
        <v>31</v>
      </c>
      <c r="B1" s="240"/>
      <c r="C1" s="241"/>
      <c r="D1" s="241"/>
      <c r="E1" s="241"/>
      <c r="G1" s="64"/>
      <c r="J1" s="64"/>
    </row>
    <row r="2" spans="1:13" s="174" customFormat="1" ht="25.5" customHeight="1" thickBot="1" x14ac:dyDescent="0.2">
      <c r="A2" s="261" t="s">
        <v>3</v>
      </c>
      <c r="B2" s="354"/>
      <c r="C2" s="377"/>
      <c r="D2" s="65" t="s">
        <v>4</v>
      </c>
      <c r="E2" s="359" t="s">
        <v>32</v>
      </c>
      <c r="F2" s="380"/>
      <c r="G2" s="380"/>
      <c r="H2" s="380"/>
      <c r="I2" s="380"/>
      <c r="J2" s="380"/>
      <c r="K2" s="380"/>
      <c r="L2" s="380"/>
      <c r="M2" s="381"/>
    </row>
    <row r="3" spans="1:13" s="174" customFormat="1" ht="12.75" customHeight="1" x14ac:dyDescent="0.15">
      <c r="A3" s="378" t="s">
        <v>33</v>
      </c>
      <c r="B3" s="373">
        <v>1</v>
      </c>
      <c r="C3" s="375" t="s">
        <v>34</v>
      </c>
      <c r="D3" s="382">
        <f>F3+F4+I3+I4+L3+L4</f>
        <v>80000</v>
      </c>
      <c r="E3" s="66" t="s">
        <v>98</v>
      </c>
      <c r="F3" s="67">
        <v>80000</v>
      </c>
      <c r="G3" s="68" t="s">
        <v>99</v>
      </c>
      <c r="H3" s="69"/>
      <c r="I3" s="67"/>
      <c r="J3" s="68" t="s">
        <v>99</v>
      </c>
      <c r="K3" s="52"/>
      <c r="L3" s="67"/>
      <c r="M3" s="70" t="s">
        <v>7</v>
      </c>
    </row>
    <row r="4" spans="1:13" s="174" customFormat="1" ht="12.75" customHeight="1" x14ac:dyDescent="0.15">
      <c r="A4" s="378"/>
      <c r="B4" s="374"/>
      <c r="C4" s="369"/>
      <c r="D4" s="372"/>
      <c r="E4" s="66"/>
      <c r="F4" s="67"/>
      <c r="G4" s="68" t="s">
        <v>99</v>
      </c>
      <c r="H4" s="69"/>
      <c r="I4" s="67"/>
      <c r="J4" s="68" t="s">
        <v>99</v>
      </c>
      <c r="K4" s="52"/>
      <c r="L4" s="67"/>
      <c r="M4" s="70" t="s">
        <v>7</v>
      </c>
    </row>
    <row r="5" spans="1:13" s="174" customFormat="1" ht="12.75" customHeight="1" x14ac:dyDescent="0.15">
      <c r="A5" s="378"/>
      <c r="B5" s="376">
        <v>2</v>
      </c>
      <c r="C5" s="368" t="s">
        <v>35</v>
      </c>
      <c r="D5" s="366">
        <f>F5+F6+I5+I6+L5+L6</f>
        <v>65000</v>
      </c>
      <c r="E5" s="71" t="s">
        <v>100</v>
      </c>
      <c r="F5" s="72">
        <v>40000</v>
      </c>
      <c r="G5" s="73" t="s">
        <v>99</v>
      </c>
      <c r="H5" s="74" t="s">
        <v>101</v>
      </c>
      <c r="I5" s="72">
        <v>10000</v>
      </c>
      <c r="J5" s="73" t="s">
        <v>99</v>
      </c>
      <c r="K5" s="33" t="s">
        <v>102</v>
      </c>
      <c r="L5" s="72">
        <v>10000</v>
      </c>
      <c r="M5" s="75" t="s">
        <v>7</v>
      </c>
    </row>
    <row r="6" spans="1:13" s="174" customFormat="1" ht="12.75" customHeight="1" x14ac:dyDescent="0.15">
      <c r="A6" s="378"/>
      <c r="B6" s="374"/>
      <c r="C6" s="369"/>
      <c r="D6" s="372"/>
      <c r="E6" s="76" t="s">
        <v>103</v>
      </c>
      <c r="F6" s="77">
        <v>5000</v>
      </c>
      <c r="G6" s="78" t="s">
        <v>99</v>
      </c>
      <c r="H6" s="79"/>
      <c r="I6" s="77"/>
      <c r="J6" s="78" t="s">
        <v>99</v>
      </c>
      <c r="K6" s="39"/>
      <c r="L6" s="77"/>
      <c r="M6" s="80" t="s">
        <v>7</v>
      </c>
    </row>
    <row r="7" spans="1:13" s="174" customFormat="1" ht="12.75" customHeight="1" x14ac:dyDescent="0.15">
      <c r="A7" s="378"/>
      <c r="B7" s="376">
        <v>3</v>
      </c>
      <c r="C7" s="368" t="s">
        <v>36</v>
      </c>
      <c r="D7" s="366">
        <f>F7+F8+I7+I8+L7+L8</f>
        <v>60000</v>
      </c>
      <c r="E7" s="66" t="s">
        <v>104</v>
      </c>
      <c r="F7" s="67">
        <v>60000</v>
      </c>
      <c r="G7" s="73" t="s">
        <v>99</v>
      </c>
      <c r="H7" s="69"/>
      <c r="I7" s="67"/>
      <c r="J7" s="73" t="s">
        <v>99</v>
      </c>
      <c r="K7" s="52"/>
      <c r="L7" s="67"/>
      <c r="M7" s="75" t="s">
        <v>7</v>
      </c>
    </row>
    <row r="8" spans="1:13" s="174" customFormat="1" ht="12.75" customHeight="1" x14ac:dyDescent="0.15">
      <c r="A8" s="378"/>
      <c r="B8" s="374"/>
      <c r="C8" s="369"/>
      <c r="D8" s="372"/>
      <c r="E8" s="66"/>
      <c r="F8" s="67"/>
      <c r="G8" s="78" t="s">
        <v>99</v>
      </c>
      <c r="H8" s="69"/>
      <c r="I8" s="67"/>
      <c r="J8" s="78" t="s">
        <v>99</v>
      </c>
      <c r="K8" s="52"/>
      <c r="L8" s="67"/>
      <c r="M8" s="80" t="s">
        <v>7</v>
      </c>
    </row>
    <row r="9" spans="1:13" s="174" customFormat="1" ht="12.75" customHeight="1" x14ac:dyDescent="0.15">
      <c r="A9" s="378"/>
      <c r="B9" s="376">
        <v>4</v>
      </c>
      <c r="C9" s="368" t="s">
        <v>37</v>
      </c>
      <c r="D9" s="366">
        <f>F9+F10+I9+I10+L9+L10</f>
        <v>0</v>
      </c>
      <c r="E9" s="71"/>
      <c r="F9" s="72"/>
      <c r="G9" s="73" t="s">
        <v>99</v>
      </c>
      <c r="H9" s="74"/>
      <c r="I9" s="72"/>
      <c r="J9" s="73" t="s">
        <v>99</v>
      </c>
      <c r="K9" s="33"/>
      <c r="L9" s="72"/>
      <c r="M9" s="75" t="s">
        <v>7</v>
      </c>
    </row>
    <row r="10" spans="1:13" s="174" customFormat="1" ht="12.75" customHeight="1" x14ac:dyDescent="0.15">
      <c r="A10" s="378"/>
      <c r="B10" s="374"/>
      <c r="C10" s="369"/>
      <c r="D10" s="372"/>
      <c r="E10" s="76"/>
      <c r="F10" s="77"/>
      <c r="G10" s="78" t="s">
        <v>99</v>
      </c>
      <c r="H10" s="79"/>
      <c r="I10" s="77"/>
      <c r="J10" s="78" t="s">
        <v>99</v>
      </c>
      <c r="K10" s="39"/>
      <c r="L10" s="77"/>
      <c r="M10" s="80" t="s">
        <v>7</v>
      </c>
    </row>
    <row r="11" spans="1:13" s="174" customFormat="1" ht="12.75" customHeight="1" x14ac:dyDescent="0.15">
      <c r="A11" s="378"/>
      <c r="B11" s="376">
        <v>5</v>
      </c>
      <c r="C11" s="384" t="s">
        <v>38</v>
      </c>
      <c r="D11" s="366">
        <f>F11+F12+I11+I12+L11+L12</f>
        <v>160000</v>
      </c>
      <c r="E11" s="71" t="s">
        <v>105</v>
      </c>
      <c r="F11" s="72">
        <v>70000</v>
      </c>
      <c r="G11" s="73" t="s">
        <v>99</v>
      </c>
      <c r="H11" s="74" t="s">
        <v>106</v>
      </c>
      <c r="I11" s="72">
        <v>50000</v>
      </c>
      <c r="J11" s="73" t="s">
        <v>99</v>
      </c>
      <c r="K11" s="33" t="s">
        <v>107</v>
      </c>
      <c r="L11" s="72">
        <v>40000</v>
      </c>
      <c r="M11" s="75" t="s">
        <v>7</v>
      </c>
    </row>
    <row r="12" spans="1:13" s="174" customFormat="1" ht="12.75" customHeight="1" x14ac:dyDescent="0.15">
      <c r="A12" s="378"/>
      <c r="B12" s="374"/>
      <c r="C12" s="385"/>
      <c r="D12" s="372"/>
      <c r="E12" s="76"/>
      <c r="F12" s="77"/>
      <c r="G12" s="78" t="s">
        <v>99</v>
      </c>
      <c r="H12" s="79"/>
      <c r="I12" s="77"/>
      <c r="J12" s="78" t="s">
        <v>99</v>
      </c>
      <c r="K12" s="39"/>
      <c r="L12" s="77"/>
      <c r="M12" s="80" t="s">
        <v>7</v>
      </c>
    </row>
    <row r="13" spans="1:13" s="174" customFormat="1" ht="12.75" customHeight="1" x14ac:dyDescent="0.15">
      <c r="A13" s="378"/>
      <c r="B13" s="376">
        <v>6</v>
      </c>
      <c r="C13" s="368" t="s">
        <v>39</v>
      </c>
      <c r="D13" s="366">
        <f>F13+F14+I13+I14+L13+L14</f>
        <v>150000</v>
      </c>
      <c r="E13" s="71" t="s">
        <v>108</v>
      </c>
      <c r="F13" s="72">
        <v>150000</v>
      </c>
      <c r="G13" s="73" t="s">
        <v>99</v>
      </c>
      <c r="H13" s="74"/>
      <c r="I13" s="72"/>
      <c r="J13" s="73" t="s">
        <v>99</v>
      </c>
      <c r="K13" s="33"/>
      <c r="L13" s="72"/>
      <c r="M13" s="75" t="s">
        <v>7</v>
      </c>
    </row>
    <row r="14" spans="1:13" s="174" customFormat="1" ht="12.75" customHeight="1" x14ac:dyDescent="0.15">
      <c r="A14" s="378"/>
      <c r="B14" s="374"/>
      <c r="C14" s="369"/>
      <c r="D14" s="372"/>
      <c r="E14" s="76"/>
      <c r="F14" s="77"/>
      <c r="G14" s="78" t="s">
        <v>99</v>
      </c>
      <c r="H14" s="79"/>
      <c r="I14" s="77"/>
      <c r="J14" s="78" t="s">
        <v>99</v>
      </c>
      <c r="K14" s="39"/>
      <c r="L14" s="77"/>
      <c r="M14" s="80" t="s">
        <v>7</v>
      </c>
    </row>
    <row r="15" spans="1:13" s="174" customFormat="1" ht="12.75" customHeight="1" x14ac:dyDescent="0.15">
      <c r="A15" s="378"/>
      <c r="B15" s="376">
        <v>7</v>
      </c>
      <c r="C15" s="368" t="s">
        <v>64</v>
      </c>
      <c r="D15" s="366">
        <f>F15+F16+I15+I16+L15+L16</f>
        <v>70000</v>
      </c>
      <c r="E15" s="66" t="s">
        <v>109</v>
      </c>
      <c r="F15" s="67">
        <v>50000</v>
      </c>
      <c r="G15" s="73" t="s">
        <v>99</v>
      </c>
      <c r="H15" s="69" t="s">
        <v>110</v>
      </c>
      <c r="I15" s="67">
        <v>20000</v>
      </c>
      <c r="J15" s="73" t="s">
        <v>99</v>
      </c>
      <c r="K15" s="52"/>
      <c r="L15" s="67"/>
      <c r="M15" s="75" t="s">
        <v>7</v>
      </c>
    </row>
    <row r="16" spans="1:13" s="174" customFormat="1" ht="12.75" customHeight="1" thickBot="1" x14ac:dyDescent="0.2">
      <c r="A16" s="379"/>
      <c r="B16" s="383"/>
      <c r="C16" s="386"/>
      <c r="D16" s="367"/>
      <c r="E16" s="81"/>
      <c r="F16" s="82"/>
      <c r="G16" s="83" t="s">
        <v>99</v>
      </c>
      <c r="H16" s="84"/>
      <c r="I16" s="82"/>
      <c r="J16" s="83" t="s">
        <v>99</v>
      </c>
      <c r="K16" s="55"/>
      <c r="L16" s="82"/>
      <c r="M16" s="85" t="s">
        <v>7</v>
      </c>
    </row>
    <row r="17" spans="1:13" s="174" customFormat="1" ht="25.5" customHeight="1" thickTop="1" thickBot="1" x14ac:dyDescent="0.2">
      <c r="A17" s="387" t="s">
        <v>40</v>
      </c>
      <c r="B17" s="388"/>
      <c r="C17" s="389"/>
      <c r="D17" s="176">
        <f>SUM(D3:D16)</f>
        <v>585000</v>
      </c>
      <c r="E17" s="96"/>
      <c r="F17" s="97"/>
      <c r="G17" s="98"/>
      <c r="H17" s="99"/>
      <c r="I17" s="97"/>
      <c r="J17" s="98"/>
      <c r="K17" s="99"/>
      <c r="L17" s="97"/>
      <c r="M17" s="100"/>
    </row>
    <row r="18" spans="1:13" s="174" customFormat="1" ht="18" customHeight="1" thickTop="1" x14ac:dyDescent="0.15">
      <c r="A18" s="378" t="s">
        <v>41</v>
      </c>
      <c r="B18" s="390">
        <v>1</v>
      </c>
      <c r="C18" s="391" t="s">
        <v>42</v>
      </c>
      <c r="D18" s="370">
        <f>F18+F19+I18+I19+L18+L19</f>
        <v>100000</v>
      </c>
      <c r="E18" s="169" t="s">
        <v>111</v>
      </c>
      <c r="F18" s="170">
        <v>100000</v>
      </c>
      <c r="G18" s="171" t="s">
        <v>99</v>
      </c>
      <c r="H18" s="172"/>
      <c r="I18" s="170"/>
      <c r="J18" s="171" t="s">
        <v>99</v>
      </c>
      <c r="K18" s="172"/>
      <c r="L18" s="170"/>
      <c r="M18" s="70" t="s">
        <v>7</v>
      </c>
    </row>
    <row r="19" spans="1:13" s="174" customFormat="1" ht="18" customHeight="1" x14ac:dyDescent="0.15">
      <c r="A19" s="378"/>
      <c r="B19" s="374"/>
      <c r="C19" s="369"/>
      <c r="D19" s="371"/>
      <c r="E19" s="91"/>
      <c r="F19" s="40"/>
      <c r="G19" s="78" t="s">
        <v>99</v>
      </c>
      <c r="H19" s="39"/>
      <c r="I19" s="40"/>
      <c r="J19" s="78" t="s">
        <v>99</v>
      </c>
      <c r="K19" s="39"/>
      <c r="L19" s="40"/>
      <c r="M19" s="80" t="s">
        <v>7</v>
      </c>
    </row>
    <row r="20" spans="1:13" s="174" customFormat="1" ht="18" customHeight="1" x14ac:dyDescent="0.15">
      <c r="A20" s="378"/>
      <c r="B20" s="376">
        <v>2</v>
      </c>
      <c r="C20" s="364" t="s">
        <v>43</v>
      </c>
      <c r="D20" s="366">
        <f>F20+F21+I20+I21+L20+L21</f>
        <v>148000</v>
      </c>
      <c r="E20" s="92" t="s">
        <v>112</v>
      </c>
      <c r="F20" s="53">
        <v>30000</v>
      </c>
      <c r="G20" s="68" t="s">
        <v>99</v>
      </c>
      <c r="H20" s="52" t="s">
        <v>138</v>
      </c>
      <c r="I20" s="53">
        <v>68000</v>
      </c>
      <c r="J20" s="68" t="s">
        <v>99</v>
      </c>
      <c r="K20" s="52" t="s">
        <v>113</v>
      </c>
      <c r="L20" s="53">
        <v>50000</v>
      </c>
      <c r="M20" s="70" t="s">
        <v>7</v>
      </c>
    </row>
    <row r="21" spans="1:13" s="174" customFormat="1" ht="18" customHeight="1" x14ac:dyDescent="0.15">
      <c r="A21" s="378"/>
      <c r="B21" s="374"/>
      <c r="C21" s="365"/>
      <c r="D21" s="372"/>
      <c r="E21" s="92"/>
      <c r="F21" s="53"/>
      <c r="G21" s="68" t="s">
        <v>99</v>
      </c>
      <c r="H21" s="52"/>
      <c r="I21" s="53"/>
      <c r="J21" s="68" t="s">
        <v>99</v>
      </c>
      <c r="K21" s="52"/>
      <c r="L21" s="53"/>
      <c r="M21" s="70" t="s">
        <v>7</v>
      </c>
    </row>
    <row r="22" spans="1:13" s="174" customFormat="1" ht="18" customHeight="1" x14ac:dyDescent="0.15">
      <c r="A22" s="378"/>
      <c r="B22" s="376">
        <v>3</v>
      </c>
      <c r="C22" s="368" t="s">
        <v>44</v>
      </c>
      <c r="D22" s="366">
        <f>F22+F23+I22+I23+L22+L23</f>
        <v>120000</v>
      </c>
      <c r="E22" s="93" t="s">
        <v>114</v>
      </c>
      <c r="F22" s="34">
        <v>70000</v>
      </c>
      <c r="G22" s="73" t="s">
        <v>99</v>
      </c>
      <c r="H22" s="33" t="s">
        <v>115</v>
      </c>
      <c r="I22" s="34">
        <v>50000</v>
      </c>
      <c r="J22" s="73" t="s">
        <v>99</v>
      </c>
      <c r="K22" s="33"/>
      <c r="L22" s="34"/>
      <c r="M22" s="75" t="s">
        <v>7</v>
      </c>
    </row>
    <row r="23" spans="1:13" s="174" customFormat="1" ht="18" customHeight="1" x14ac:dyDescent="0.15">
      <c r="A23" s="378"/>
      <c r="B23" s="374"/>
      <c r="C23" s="369"/>
      <c r="D23" s="372"/>
      <c r="E23" s="91"/>
      <c r="F23" s="40"/>
      <c r="G23" s="78" t="s">
        <v>99</v>
      </c>
      <c r="H23" s="39"/>
      <c r="I23" s="40"/>
      <c r="J23" s="78" t="s">
        <v>99</v>
      </c>
      <c r="K23" s="39"/>
      <c r="L23" s="40"/>
      <c r="M23" s="80" t="s">
        <v>7</v>
      </c>
    </row>
    <row r="24" spans="1:13" s="174" customFormat="1" ht="18" customHeight="1" x14ac:dyDescent="0.15">
      <c r="A24" s="378"/>
      <c r="B24" s="376">
        <v>4</v>
      </c>
      <c r="C24" s="368" t="s">
        <v>45</v>
      </c>
      <c r="D24" s="366">
        <f>F24+F25+I24+I25+L24+L25</f>
        <v>320000</v>
      </c>
      <c r="E24" s="92" t="s">
        <v>116</v>
      </c>
      <c r="F24" s="53">
        <v>150000</v>
      </c>
      <c r="G24" s="68" t="s">
        <v>99</v>
      </c>
      <c r="H24" s="52" t="s">
        <v>117</v>
      </c>
      <c r="I24" s="53">
        <v>120000</v>
      </c>
      <c r="J24" s="68" t="s">
        <v>99</v>
      </c>
      <c r="K24" s="52" t="s">
        <v>118</v>
      </c>
      <c r="L24" s="53">
        <v>50000</v>
      </c>
      <c r="M24" s="70" t="s">
        <v>7</v>
      </c>
    </row>
    <row r="25" spans="1:13" s="174" customFormat="1" ht="18" customHeight="1" x14ac:dyDescent="0.15">
      <c r="A25" s="378"/>
      <c r="B25" s="374"/>
      <c r="C25" s="369"/>
      <c r="D25" s="372"/>
      <c r="E25" s="92"/>
      <c r="F25" s="53"/>
      <c r="G25" s="68" t="s">
        <v>99</v>
      </c>
      <c r="H25" s="52"/>
      <c r="I25" s="53"/>
      <c r="J25" s="68" t="s">
        <v>99</v>
      </c>
      <c r="K25" s="52"/>
      <c r="L25" s="53"/>
      <c r="M25" s="70" t="s">
        <v>7</v>
      </c>
    </row>
    <row r="26" spans="1:13" s="174" customFormat="1" ht="18" customHeight="1" x14ac:dyDescent="0.15">
      <c r="A26" s="378"/>
      <c r="B26" s="376">
        <v>5</v>
      </c>
      <c r="C26" s="368" t="s">
        <v>46</v>
      </c>
      <c r="D26" s="366">
        <f>F26+F27+I26+I27+L26+L27</f>
        <v>140000</v>
      </c>
      <c r="E26" s="93" t="s">
        <v>119</v>
      </c>
      <c r="F26" s="34">
        <v>80000</v>
      </c>
      <c r="G26" s="73" t="s">
        <v>99</v>
      </c>
      <c r="H26" s="33" t="s">
        <v>132</v>
      </c>
      <c r="I26" s="34">
        <v>60000</v>
      </c>
      <c r="J26" s="73" t="s">
        <v>99</v>
      </c>
      <c r="K26" s="33"/>
      <c r="L26" s="34"/>
      <c r="M26" s="75" t="s">
        <v>7</v>
      </c>
    </row>
    <row r="27" spans="1:13" s="174" customFormat="1" ht="18" customHeight="1" x14ac:dyDescent="0.15">
      <c r="A27" s="378"/>
      <c r="B27" s="374"/>
      <c r="C27" s="369"/>
      <c r="D27" s="372"/>
      <c r="E27" s="91"/>
      <c r="F27" s="40"/>
      <c r="G27" s="78" t="s">
        <v>99</v>
      </c>
      <c r="H27" s="39"/>
      <c r="I27" s="40"/>
      <c r="J27" s="78" t="s">
        <v>99</v>
      </c>
      <c r="K27" s="39"/>
      <c r="L27" s="40"/>
      <c r="M27" s="80" t="s">
        <v>7</v>
      </c>
    </row>
    <row r="28" spans="1:13" s="174" customFormat="1" ht="18" customHeight="1" x14ac:dyDescent="0.15">
      <c r="A28" s="378"/>
      <c r="B28" s="376">
        <v>6</v>
      </c>
      <c r="C28" s="398" t="s">
        <v>47</v>
      </c>
      <c r="D28" s="366">
        <f>F28+F29+I28+I29+L28+L29</f>
        <v>150000</v>
      </c>
      <c r="E28" s="93" t="s">
        <v>120</v>
      </c>
      <c r="F28" s="34">
        <v>70000</v>
      </c>
      <c r="G28" s="73" t="s">
        <v>99</v>
      </c>
      <c r="H28" s="33" t="s">
        <v>121</v>
      </c>
      <c r="I28" s="34">
        <v>30000</v>
      </c>
      <c r="J28" s="73" t="s">
        <v>99</v>
      </c>
      <c r="K28" s="33" t="s">
        <v>122</v>
      </c>
      <c r="L28" s="34">
        <v>50000</v>
      </c>
      <c r="M28" s="75" t="s">
        <v>7</v>
      </c>
    </row>
    <row r="29" spans="1:13" s="174" customFormat="1" ht="18" customHeight="1" x14ac:dyDescent="0.15">
      <c r="A29" s="378"/>
      <c r="B29" s="374"/>
      <c r="C29" s="371"/>
      <c r="D29" s="372"/>
      <c r="E29" s="91"/>
      <c r="F29" s="40"/>
      <c r="G29" s="78" t="s">
        <v>99</v>
      </c>
      <c r="H29" s="39"/>
      <c r="I29" s="40"/>
      <c r="J29" s="78" t="s">
        <v>99</v>
      </c>
      <c r="K29" s="39"/>
      <c r="L29" s="40"/>
      <c r="M29" s="80" t="s">
        <v>7</v>
      </c>
    </row>
    <row r="30" spans="1:13" s="174" customFormat="1" ht="18" customHeight="1" x14ac:dyDescent="0.15">
      <c r="A30" s="378"/>
      <c r="B30" s="376">
        <v>7</v>
      </c>
      <c r="C30" s="398" t="s">
        <v>65</v>
      </c>
      <c r="D30" s="366">
        <f>F30+F31+I30+I31+L30+L31</f>
        <v>0</v>
      </c>
      <c r="E30" s="92"/>
      <c r="F30" s="53"/>
      <c r="G30" s="68" t="s">
        <v>7</v>
      </c>
      <c r="H30" s="52"/>
      <c r="I30" s="53"/>
      <c r="J30" s="68" t="s">
        <v>7</v>
      </c>
      <c r="K30" s="52"/>
      <c r="L30" s="53"/>
      <c r="M30" s="70" t="s">
        <v>7</v>
      </c>
    </row>
    <row r="31" spans="1:13" s="174" customFormat="1" ht="18" customHeight="1" thickBot="1" x14ac:dyDescent="0.2">
      <c r="A31" s="379"/>
      <c r="B31" s="383"/>
      <c r="C31" s="399"/>
      <c r="D31" s="367"/>
      <c r="E31" s="94"/>
      <c r="F31" s="56"/>
      <c r="G31" s="83" t="s">
        <v>7</v>
      </c>
      <c r="H31" s="55"/>
      <c r="I31" s="56"/>
      <c r="J31" s="83" t="s">
        <v>7</v>
      </c>
      <c r="K31" s="55"/>
      <c r="L31" s="56"/>
      <c r="M31" s="85" t="s">
        <v>7</v>
      </c>
    </row>
    <row r="32" spans="1:13" s="174" customFormat="1" ht="25.5" customHeight="1" thickTop="1" thickBot="1" x14ac:dyDescent="0.2">
      <c r="A32" s="387" t="s">
        <v>48</v>
      </c>
      <c r="B32" s="388"/>
      <c r="C32" s="389"/>
      <c r="D32" s="177">
        <f>SUM(D18:D31)</f>
        <v>978000</v>
      </c>
      <c r="E32" s="96"/>
      <c r="F32" s="97"/>
      <c r="G32" s="98"/>
      <c r="H32" s="99"/>
      <c r="I32" s="97"/>
      <c r="J32" s="98"/>
      <c r="K32" s="99"/>
      <c r="L32" s="97"/>
      <c r="M32" s="100"/>
    </row>
    <row r="33" spans="1:13" s="174" customFormat="1" ht="36" customHeight="1" thickTop="1" thickBot="1" x14ac:dyDescent="0.2">
      <c r="A33" s="395" t="s">
        <v>49</v>
      </c>
      <c r="B33" s="396"/>
      <c r="C33" s="397"/>
      <c r="D33" s="178">
        <f>D17+D32</f>
        <v>1563000</v>
      </c>
      <c r="E33" s="86"/>
      <c r="F33" s="87"/>
      <c r="G33" s="88"/>
      <c r="H33" s="89"/>
      <c r="I33" s="87"/>
      <c r="J33" s="88"/>
      <c r="K33" s="89"/>
      <c r="L33" s="87"/>
      <c r="M33" s="90"/>
    </row>
    <row r="34" spans="1:13" s="174" customFormat="1" ht="15" customHeight="1" thickBot="1" x14ac:dyDescent="0.2">
      <c r="A34" s="179"/>
      <c r="B34" s="180"/>
      <c r="C34" s="180"/>
      <c r="D34" s="181"/>
      <c r="E34" s="62"/>
      <c r="F34" s="104"/>
      <c r="G34" s="105"/>
      <c r="H34" s="106"/>
      <c r="I34" s="107"/>
      <c r="J34" s="105"/>
      <c r="K34" s="106"/>
      <c r="L34" s="107"/>
      <c r="M34" s="106"/>
    </row>
    <row r="35" spans="1:13" s="174" customFormat="1" ht="24" customHeight="1" x14ac:dyDescent="0.15">
      <c r="A35" s="400" t="s">
        <v>71</v>
      </c>
      <c r="B35" s="182">
        <v>1</v>
      </c>
      <c r="C35" s="183" t="s">
        <v>137</v>
      </c>
      <c r="D35" s="184">
        <f>F35+I35+L35</f>
        <v>49000</v>
      </c>
      <c r="E35" s="124" t="s">
        <v>139</v>
      </c>
      <c r="F35" s="125">
        <v>19000</v>
      </c>
      <c r="G35" s="126" t="s">
        <v>7</v>
      </c>
      <c r="H35" s="127" t="s">
        <v>140</v>
      </c>
      <c r="I35" s="125">
        <v>30000</v>
      </c>
      <c r="J35" s="126" t="s">
        <v>7</v>
      </c>
      <c r="K35" s="127"/>
      <c r="L35" s="125"/>
      <c r="M35" s="128" t="s">
        <v>7</v>
      </c>
    </row>
    <row r="36" spans="1:13" s="174" customFormat="1" ht="24" customHeight="1" x14ac:dyDescent="0.15">
      <c r="A36" s="401"/>
      <c r="B36" s="185">
        <v>2</v>
      </c>
      <c r="C36" s="186" t="s">
        <v>72</v>
      </c>
      <c r="D36" s="187">
        <f>F36+I36+L36</f>
        <v>80000</v>
      </c>
      <c r="E36" s="129" t="s">
        <v>123</v>
      </c>
      <c r="F36" s="130">
        <v>30000</v>
      </c>
      <c r="G36" s="131" t="s">
        <v>7</v>
      </c>
      <c r="H36" s="132" t="s">
        <v>124</v>
      </c>
      <c r="I36" s="130">
        <v>50000</v>
      </c>
      <c r="J36" s="131" t="s">
        <v>7</v>
      </c>
      <c r="K36" s="132"/>
      <c r="L36" s="130"/>
      <c r="M36" s="133" t="s">
        <v>7</v>
      </c>
    </row>
    <row r="37" spans="1:13" s="174" customFormat="1" ht="24" customHeight="1" x14ac:dyDescent="0.15">
      <c r="A37" s="401"/>
      <c r="B37" s="188">
        <v>3</v>
      </c>
      <c r="C37" s="189"/>
      <c r="D37" s="187">
        <f>F37+I37+L37</f>
        <v>0</v>
      </c>
      <c r="E37" s="129"/>
      <c r="F37" s="130"/>
      <c r="G37" s="131" t="s">
        <v>7</v>
      </c>
      <c r="H37" s="132"/>
      <c r="I37" s="130"/>
      <c r="J37" s="131" t="s">
        <v>7</v>
      </c>
      <c r="K37" s="132"/>
      <c r="L37" s="130"/>
      <c r="M37" s="133" t="s">
        <v>7</v>
      </c>
    </row>
    <row r="38" spans="1:13" s="174" customFormat="1" ht="24" customHeight="1" thickBot="1" x14ac:dyDescent="0.2">
      <c r="A38" s="401"/>
      <c r="B38" s="190">
        <v>4</v>
      </c>
      <c r="C38" s="175"/>
      <c r="D38" s="191">
        <f>F38+I38+L38</f>
        <v>0</v>
      </c>
      <c r="E38" s="135"/>
      <c r="F38" s="136"/>
      <c r="G38" s="137" t="s">
        <v>7</v>
      </c>
      <c r="H38" s="138"/>
      <c r="I38" s="136"/>
      <c r="J38" s="137" t="s">
        <v>7</v>
      </c>
      <c r="K38" s="138"/>
      <c r="L38" s="136"/>
      <c r="M38" s="139" t="s">
        <v>7</v>
      </c>
    </row>
    <row r="39" spans="1:13" s="174" customFormat="1" ht="25.5" customHeight="1" thickTop="1" thickBot="1" x14ac:dyDescent="0.2">
      <c r="A39" s="402" t="s">
        <v>73</v>
      </c>
      <c r="B39" s="403"/>
      <c r="C39" s="404"/>
      <c r="D39" s="192">
        <f>SUM(D35:D38)</f>
        <v>129000</v>
      </c>
      <c r="E39" s="109"/>
      <c r="F39" s="97"/>
      <c r="G39" s="98"/>
      <c r="H39" s="99"/>
      <c r="I39" s="110"/>
      <c r="J39" s="98"/>
      <c r="K39" s="99"/>
      <c r="L39" s="97"/>
      <c r="M39" s="100"/>
    </row>
    <row r="40" spans="1:13" s="174" customFormat="1" ht="21" customHeight="1" thickTop="1" x14ac:dyDescent="0.15">
      <c r="A40" s="405" t="s">
        <v>50</v>
      </c>
      <c r="B40" s="193">
        <v>1</v>
      </c>
      <c r="C40" s="194" t="s">
        <v>81</v>
      </c>
      <c r="D40" s="195">
        <f t="shared" ref="D40:D46" si="0">F40+I40+L40</f>
        <v>150000</v>
      </c>
      <c r="E40" s="154" t="s">
        <v>125</v>
      </c>
      <c r="F40" s="155">
        <v>150000</v>
      </c>
      <c r="G40" s="156" t="s">
        <v>7</v>
      </c>
      <c r="H40" s="157"/>
      <c r="I40" s="155"/>
      <c r="J40" s="156" t="s">
        <v>7</v>
      </c>
      <c r="K40" s="157"/>
      <c r="L40" s="155"/>
      <c r="M40" s="158" t="s">
        <v>7</v>
      </c>
    </row>
    <row r="41" spans="1:13" s="174" customFormat="1" ht="21" customHeight="1" x14ac:dyDescent="0.15">
      <c r="A41" s="406"/>
      <c r="B41" s="196">
        <v>2</v>
      </c>
      <c r="C41" s="189" t="s">
        <v>79</v>
      </c>
      <c r="D41" s="187">
        <f t="shared" si="0"/>
        <v>47000</v>
      </c>
      <c r="E41" s="129" t="s">
        <v>79</v>
      </c>
      <c r="F41" s="130">
        <v>28000</v>
      </c>
      <c r="G41" s="161" t="s">
        <v>7</v>
      </c>
      <c r="H41" s="132" t="s">
        <v>126</v>
      </c>
      <c r="I41" s="130">
        <v>19000</v>
      </c>
      <c r="J41" s="161" t="s">
        <v>7</v>
      </c>
      <c r="K41" s="132"/>
      <c r="L41" s="130"/>
      <c r="M41" s="133" t="s">
        <v>7</v>
      </c>
    </row>
    <row r="42" spans="1:13" s="174" customFormat="1" ht="21" customHeight="1" x14ac:dyDescent="0.15">
      <c r="A42" s="406"/>
      <c r="B42" s="197">
        <v>3</v>
      </c>
      <c r="C42" s="189" t="s">
        <v>76</v>
      </c>
      <c r="D42" s="187">
        <f t="shared" si="0"/>
        <v>25000</v>
      </c>
      <c r="E42" s="129" t="s">
        <v>76</v>
      </c>
      <c r="F42" s="130">
        <v>25000</v>
      </c>
      <c r="G42" s="161" t="s">
        <v>7</v>
      </c>
      <c r="H42" s="132"/>
      <c r="I42" s="130"/>
      <c r="J42" s="161" t="s">
        <v>7</v>
      </c>
      <c r="K42" s="132"/>
      <c r="L42" s="130"/>
      <c r="M42" s="133" t="s">
        <v>7</v>
      </c>
    </row>
    <row r="43" spans="1:13" s="174" customFormat="1" ht="21" customHeight="1" x14ac:dyDescent="0.15">
      <c r="A43" s="406"/>
      <c r="B43" s="197">
        <v>4</v>
      </c>
      <c r="C43" s="189" t="s">
        <v>77</v>
      </c>
      <c r="D43" s="187">
        <f t="shared" si="0"/>
        <v>25000</v>
      </c>
      <c r="E43" s="129" t="s">
        <v>127</v>
      </c>
      <c r="F43" s="130">
        <v>25000</v>
      </c>
      <c r="G43" s="161" t="s">
        <v>7</v>
      </c>
      <c r="H43" s="132"/>
      <c r="I43" s="130"/>
      <c r="J43" s="161" t="s">
        <v>7</v>
      </c>
      <c r="K43" s="132"/>
      <c r="L43" s="130"/>
      <c r="M43" s="133" t="s">
        <v>7</v>
      </c>
    </row>
    <row r="44" spans="1:13" s="174" customFormat="1" ht="21" customHeight="1" x14ac:dyDescent="0.15">
      <c r="A44" s="406"/>
      <c r="B44" s="197">
        <v>5</v>
      </c>
      <c r="C44" s="198" t="s">
        <v>129</v>
      </c>
      <c r="D44" s="187">
        <f t="shared" si="0"/>
        <v>3000</v>
      </c>
      <c r="E44" s="129" t="s">
        <v>130</v>
      </c>
      <c r="F44" s="130">
        <v>1000</v>
      </c>
      <c r="G44" s="161" t="s">
        <v>7</v>
      </c>
      <c r="H44" s="132" t="s">
        <v>131</v>
      </c>
      <c r="I44" s="130">
        <v>1000</v>
      </c>
      <c r="J44" s="161" t="s">
        <v>7</v>
      </c>
      <c r="K44" s="132" t="s">
        <v>141</v>
      </c>
      <c r="L44" s="130">
        <v>1000</v>
      </c>
      <c r="M44" s="133" t="s">
        <v>7</v>
      </c>
    </row>
    <row r="45" spans="1:13" s="174" customFormat="1" ht="21" customHeight="1" x14ac:dyDescent="0.15">
      <c r="A45" s="406"/>
      <c r="B45" s="197">
        <v>6</v>
      </c>
      <c r="C45" s="198" t="s">
        <v>78</v>
      </c>
      <c r="D45" s="187">
        <f t="shared" si="0"/>
        <v>107524</v>
      </c>
      <c r="E45" s="129" t="s">
        <v>78</v>
      </c>
      <c r="F45" s="130">
        <v>107524</v>
      </c>
      <c r="G45" s="161" t="s">
        <v>7</v>
      </c>
      <c r="H45" s="132"/>
      <c r="I45" s="130"/>
      <c r="J45" s="161" t="s">
        <v>7</v>
      </c>
      <c r="K45" s="132"/>
      <c r="L45" s="130"/>
      <c r="M45" s="133" t="s">
        <v>7</v>
      </c>
    </row>
    <row r="46" spans="1:13" s="174" customFormat="1" ht="21" customHeight="1" thickBot="1" x14ac:dyDescent="0.2">
      <c r="A46" s="407"/>
      <c r="B46" s="199">
        <v>7</v>
      </c>
      <c r="C46" s="200" t="s">
        <v>50</v>
      </c>
      <c r="D46" s="191">
        <f t="shared" si="0"/>
        <v>0</v>
      </c>
      <c r="E46" s="135"/>
      <c r="F46" s="136"/>
      <c r="G46" s="167" t="s">
        <v>7</v>
      </c>
      <c r="H46" s="138"/>
      <c r="I46" s="136"/>
      <c r="J46" s="167" t="s">
        <v>7</v>
      </c>
      <c r="K46" s="138"/>
      <c r="L46" s="136"/>
      <c r="M46" s="139" t="s">
        <v>7</v>
      </c>
    </row>
    <row r="47" spans="1:13" s="174" customFormat="1" ht="25.5" customHeight="1" thickTop="1" thickBot="1" x14ac:dyDescent="0.2">
      <c r="A47" s="392" t="s">
        <v>74</v>
      </c>
      <c r="B47" s="393"/>
      <c r="C47" s="394"/>
      <c r="D47" s="201">
        <f>SUM(D40:D46)</f>
        <v>357524</v>
      </c>
      <c r="E47" s="109"/>
      <c r="F47" s="97"/>
      <c r="G47" s="98"/>
      <c r="H47" s="99"/>
      <c r="I47" s="110"/>
      <c r="J47" s="98"/>
      <c r="K47" s="99"/>
      <c r="L47" s="97"/>
      <c r="M47" s="100"/>
    </row>
    <row r="48" spans="1:13" ht="36" customHeight="1" thickTop="1" thickBot="1" x14ac:dyDescent="0.2">
      <c r="A48" s="319" t="s">
        <v>75</v>
      </c>
      <c r="B48" s="320"/>
      <c r="C48" s="321"/>
      <c r="D48" s="111">
        <f>D33+D39+D47</f>
        <v>2049524</v>
      </c>
      <c r="E48" s="112"/>
      <c r="F48" s="113"/>
      <c r="G48" s="114"/>
      <c r="H48" s="115"/>
      <c r="I48" s="113"/>
      <c r="J48" s="114"/>
      <c r="K48" s="115"/>
      <c r="L48" s="113"/>
      <c r="M48" s="116"/>
    </row>
  </sheetData>
  <mergeCells count="55">
    <mergeCell ref="A48:C48"/>
    <mergeCell ref="A47:C47"/>
    <mergeCell ref="A33:C33"/>
    <mergeCell ref="C30:C31"/>
    <mergeCell ref="A35:A38"/>
    <mergeCell ref="A39:C39"/>
    <mergeCell ref="A40:A46"/>
    <mergeCell ref="A18:A31"/>
    <mergeCell ref="A32:C32"/>
    <mergeCell ref="B30:B31"/>
    <mergeCell ref="C26:C27"/>
    <mergeCell ref="C28:C29"/>
    <mergeCell ref="B24:B25"/>
    <mergeCell ref="B26:B27"/>
    <mergeCell ref="B28:B29"/>
    <mergeCell ref="B22:B23"/>
    <mergeCell ref="B20:B21"/>
    <mergeCell ref="B11:B12"/>
    <mergeCell ref="C11:C12"/>
    <mergeCell ref="C13:C14"/>
    <mergeCell ref="C15:C16"/>
    <mergeCell ref="A17:C17"/>
    <mergeCell ref="B18:B19"/>
    <mergeCell ref="C18:C19"/>
    <mergeCell ref="C7:C8"/>
    <mergeCell ref="D13:D14"/>
    <mergeCell ref="B13:B14"/>
    <mergeCell ref="C9:C10"/>
    <mergeCell ref="B15:B16"/>
    <mergeCell ref="A1:E1"/>
    <mergeCell ref="B3:B4"/>
    <mergeCell ref="C3:C4"/>
    <mergeCell ref="B9:B10"/>
    <mergeCell ref="A2:C2"/>
    <mergeCell ref="D5:D6"/>
    <mergeCell ref="B5:B6"/>
    <mergeCell ref="B7:B8"/>
    <mergeCell ref="A3:A16"/>
    <mergeCell ref="D15:D16"/>
    <mergeCell ref="E2:M2"/>
    <mergeCell ref="D7:D8"/>
    <mergeCell ref="D9:D10"/>
    <mergeCell ref="D11:D12"/>
    <mergeCell ref="D3:D4"/>
    <mergeCell ref="C5:C6"/>
    <mergeCell ref="D30:D31"/>
    <mergeCell ref="C22:C23"/>
    <mergeCell ref="C24:C25"/>
    <mergeCell ref="D18:D19"/>
    <mergeCell ref="D20:D21"/>
    <mergeCell ref="D22:D23"/>
    <mergeCell ref="D24:D25"/>
    <mergeCell ref="D26:D27"/>
    <mergeCell ref="D28:D29"/>
    <mergeCell ref="C20:C21"/>
  </mergeCells>
  <phoneticPr fontId="2"/>
  <pageMargins left="0.38" right="0.21" top="0.4" bottom="0.25" header="0.31" footer="0.2"/>
  <pageSetup paperSize="9" scale="95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収入の部（入力用）</vt:lpstr>
      <vt:lpstr>支出の部（入力用）</vt:lpstr>
      <vt:lpstr>収入の部（記入例）</vt:lpstr>
      <vt:lpstr>支出の部（記入例）</vt:lpstr>
      <vt:lpstr>'支出の部（記入例）'!Print_Area</vt:lpstr>
      <vt:lpstr>'支出の部（入力用）'!Print_Area</vt:lpstr>
      <vt:lpstr>'収入の部（記入例）'!Print_Area</vt:lpstr>
      <vt:lpstr>'収入の部（入力用）'!Print_Area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2020-03-06T07:21:28Z</dcterms:created>
  <dcterms:modified xsi:type="dcterms:W3CDTF">2023-03-09T05:43:30Z</dcterms:modified>
</cp:coreProperties>
</file>